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текстовая часть для АУ" sheetId="7" r:id="rId1"/>
    <sheet name="таблица 1" sheetId="1" r:id="rId2"/>
    <sheet name="таблица 2" sheetId="3" r:id="rId3"/>
    <sheet name="таблица 2 (2)" sheetId="10" r:id="rId4"/>
    <sheet name="таблица 2 (3)" sheetId="11" r:id="rId5"/>
    <sheet name="таблица 2.1" sheetId="4" r:id="rId6"/>
    <sheet name="таблица 3" sheetId="5" r:id="rId7"/>
  </sheets>
  <calcPr calcId="124519"/>
</workbook>
</file>

<file path=xl/calcChain.xml><?xml version="1.0" encoding="utf-8"?>
<calcChain xmlns="http://schemas.openxmlformats.org/spreadsheetml/2006/main">
  <c r="H69" i="3"/>
  <c r="H67" s="1"/>
  <c r="E91" i="11"/>
  <c r="D91" s="1"/>
  <c r="D90"/>
  <c r="D89"/>
  <c r="D88"/>
  <c r="I86"/>
  <c r="H86"/>
  <c r="G86"/>
  <c r="F86"/>
  <c r="D86" s="1"/>
  <c r="E86"/>
  <c r="D85"/>
  <c r="D84"/>
  <c r="I82"/>
  <c r="H82"/>
  <c r="G82"/>
  <c r="F82"/>
  <c r="E82"/>
  <c r="D81"/>
  <c r="D80"/>
  <c r="D79"/>
  <c r="I78"/>
  <c r="I67" s="1"/>
  <c r="H78"/>
  <c r="G78"/>
  <c r="F78"/>
  <c r="E78"/>
  <c r="D78" s="1"/>
  <c r="D77"/>
  <c r="D76"/>
  <c r="D75"/>
  <c r="D74"/>
  <c r="D73"/>
  <c r="D72"/>
  <c r="D71"/>
  <c r="D70"/>
  <c r="I69"/>
  <c r="G69"/>
  <c r="F69"/>
  <c r="F67" s="1"/>
  <c r="E69"/>
  <c r="E67" s="1"/>
  <c r="D67" s="1"/>
  <c r="D68"/>
  <c r="H67"/>
  <c r="G67"/>
  <c r="D66"/>
  <c r="D65"/>
  <c r="D64"/>
  <c r="I63"/>
  <c r="I50" s="1"/>
  <c r="H63"/>
  <c r="H50" s="1"/>
  <c r="H47" s="1"/>
  <c r="G63"/>
  <c r="F63"/>
  <c r="E63"/>
  <c r="E50" s="1"/>
  <c r="D63"/>
  <c r="D62"/>
  <c r="D61"/>
  <c r="D60"/>
  <c r="D59"/>
  <c r="I58"/>
  <c r="H58"/>
  <c r="G58"/>
  <c r="F58"/>
  <c r="F50" s="1"/>
  <c r="F47" s="1"/>
  <c r="E58"/>
  <c r="D57"/>
  <c r="D56"/>
  <c r="D55"/>
  <c r="D54"/>
  <c r="I53"/>
  <c r="H53"/>
  <c r="G53"/>
  <c r="D53" s="1"/>
  <c r="F53"/>
  <c r="E53"/>
  <c r="D52"/>
  <c r="D51"/>
  <c r="G50"/>
  <c r="G47" s="1"/>
  <c r="D46"/>
  <c r="I45"/>
  <c r="H45"/>
  <c r="G45"/>
  <c r="D45" s="1"/>
  <c r="F45"/>
  <c r="D44"/>
  <c r="D43"/>
  <c r="D42"/>
  <c r="D41"/>
  <c r="I40"/>
  <c r="H40"/>
  <c r="G40"/>
  <c r="F40"/>
  <c r="E40"/>
  <c r="D39"/>
  <c r="H37"/>
  <c r="D37"/>
  <c r="D36"/>
  <c r="D35"/>
  <c r="D34"/>
  <c r="D33"/>
  <c r="D32"/>
  <c r="D31"/>
  <c r="D30"/>
  <c r="I29"/>
  <c r="H29"/>
  <c r="G29"/>
  <c r="G27" s="1"/>
  <c r="F29"/>
  <c r="F27" s="1"/>
  <c r="E29"/>
  <c r="I27"/>
  <c r="H27"/>
  <c r="H25" s="1"/>
  <c r="E27"/>
  <c r="D22"/>
  <c r="D18"/>
  <c r="D17"/>
  <c r="D15"/>
  <c r="H11"/>
  <c r="G11"/>
  <c r="F11"/>
  <c r="E11"/>
  <c r="D11"/>
  <c r="E91" i="10"/>
  <c r="D91" s="1"/>
  <c r="D90"/>
  <c r="D89"/>
  <c r="D88"/>
  <c r="I86"/>
  <c r="H86"/>
  <c r="G86"/>
  <c r="F86"/>
  <c r="E86"/>
  <c r="D86" s="1"/>
  <c r="D85"/>
  <c r="D84"/>
  <c r="I82"/>
  <c r="H82"/>
  <c r="G82"/>
  <c r="F82"/>
  <c r="E82"/>
  <c r="D81"/>
  <c r="D80"/>
  <c r="D79"/>
  <c r="I78"/>
  <c r="H78"/>
  <c r="H67" s="1"/>
  <c r="G78"/>
  <c r="F78"/>
  <c r="E78"/>
  <c r="D77"/>
  <c r="D76"/>
  <c r="D75"/>
  <c r="D74"/>
  <c r="D73"/>
  <c r="D72"/>
  <c r="D71"/>
  <c r="D70"/>
  <c r="I69"/>
  <c r="I67" s="1"/>
  <c r="G69"/>
  <c r="F69"/>
  <c r="E69"/>
  <c r="E67" s="1"/>
  <c r="D68"/>
  <c r="G67"/>
  <c r="F67"/>
  <c r="D66"/>
  <c r="D65"/>
  <c r="D64"/>
  <c r="I63"/>
  <c r="H63"/>
  <c r="G63"/>
  <c r="G50" s="1"/>
  <c r="G47" s="1"/>
  <c r="F63"/>
  <c r="F50" s="1"/>
  <c r="F47" s="1"/>
  <c r="E63"/>
  <c r="D62"/>
  <c r="D61"/>
  <c r="D60"/>
  <c r="D59"/>
  <c r="I58"/>
  <c r="H58"/>
  <c r="H50" s="1"/>
  <c r="H47" s="1"/>
  <c r="H25" s="1"/>
  <c r="G58"/>
  <c r="F58"/>
  <c r="E58"/>
  <c r="D57"/>
  <c r="D56"/>
  <c r="D55"/>
  <c r="D54"/>
  <c r="I53"/>
  <c r="H53"/>
  <c r="G53"/>
  <c r="F53"/>
  <c r="E53"/>
  <c r="D53" s="1"/>
  <c r="D52"/>
  <c r="D51"/>
  <c r="I50"/>
  <c r="E50"/>
  <c r="E47" s="1"/>
  <c r="D46"/>
  <c r="I45"/>
  <c r="H45"/>
  <c r="G45"/>
  <c r="F45"/>
  <c r="D44"/>
  <c r="D43"/>
  <c r="D42"/>
  <c r="D41"/>
  <c r="I40"/>
  <c r="H40"/>
  <c r="G40"/>
  <c r="F40"/>
  <c r="E40"/>
  <c r="E25" s="1"/>
  <c r="D39"/>
  <c r="H37"/>
  <c r="D37"/>
  <c r="D36"/>
  <c r="D35"/>
  <c r="D34"/>
  <c r="D33"/>
  <c r="D32"/>
  <c r="D31"/>
  <c r="D30"/>
  <c r="I29"/>
  <c r="H29"/>
  <c r="G29"/>
  <c r="G27" s="1"/>
  <c r="F29"/>
  <c r="F27" s="1"/>
  <c r="E29"/>
  <c r="I27"/>
  <c r="H27"/>
  <c r="E27"/>
  <c r="D22"/>
  <c r="D18"/>
  <c r="D17"/>
  <c r="D15"/>
  <c r="H11"/>
  <c r="G11"/>
  <c r="F11"/>
  <c r="E11"/>
  <c r="D11"/>
  <c r="E29" i="3"/>
  <c r="E27" s="1"/>
  <c r="H63"/>
  <c r="E91"/>
  <c r="D90"/>
  <c r="D89"/>
  <c r="D88"/>
  <c r="I86"/>
  <c r="H86"/>
  <c r="G86"/>
  <c r="F86"/>
  <c r="E86"/>
  <c r="D85"/>
  <c r="D84"/>
  <c r="I82"/>
  <c r="H82"/>
  <c r="G82"/>
  <c r="F82"/>
  <c r="D82" s="1"/>
  <c r="E82"/>
  <c r="D81"/>
  <c r="D80"/>
  <c r="D79"/>
  <c r="I78"/>
  <c r="H78"/>
  <c r="G78"/>
  <c r="F78"/>
  <c r="E78"/>
  <c r="D77"/>
  <c r="D76"/>
  <c r="D75"/>
  <c r="D74"/>
  <c r="D73"/>
  <c r="D72"/>
  <c r="D71"/>
  <c r="D70"/>
  <c r="I69"/>
  <c r="G69"/>
  <c r="G67" s="1"/>
  <c r="F69"/>
  <c r="E69"/>
  <c r="D68"/>
  <c r="I67"/>
  <c r="F67"/>
  <c r="D66"/>
  <c r="D65"/>
  <c r="D64"/>
  <c r="I63"/>
  <c r="G63"/>
  <c r="F63"/>
  <c r="E63"/>
  <c r="D62"/>
  <c r="D61"/>
  <c r="D60"/>
  <c r="D59"/>
  <c r="I58"/>
  <c r="H58"/>
  <c r="G58"/>
  <c r="F58"/>
  <c r="E58"/>
  <c r="D57"/>
  <c r="D56"/>
  <c r="D55"/>
  <c r="D54"/>
  <c r="I53"/>
  <c r="H53"/>
  <c r="G53"/>
  <c r="F53"/>
  <c r="F50" s="1"/>
  <c r="F47" s="1"/>
  <c r="E53"/>
  <c r="D53"/>
  <c r="D52"/>
  <c r="D51"/>
  <c r="I50"/>
  <c r="I47" s="1"/>
  <c r="G50"/>
  <c r="D46"/>
  <c r="I45"/>
  <c r="H45"/>
  <c r="G45"/>
  <c r="D45" s="1"/>
  <c r="F45"/>
  <c r="D44"/>
  <c r="D43"/>
  <c r="D42"/>
  <c r="D41"/>
  <c r="I40"/>
  <c r="H40"/>
  <c r="D40" s="1"/>
  <c r="G40"/>
  <c r="F40"/>
  <c r="E40"/>
  <c r="D39"/>
  <c r="D37"/>
  <c r="D36"/>
  <c r="D35"/>
  <c r="D34"/>
  <c r="D33"/>
  <c r="D32"/>
  <c r="D31"/>
  <c r="D30"/>
  <c r="I29"/>
  <c r="I27" s="1"/>
  <c r="I25" s="1"/>
  <c r="H29"/>
  <c r="H27" s="1"/>
  <c r="G29"/>
  <c r="G27" s="1"/>
  <c r="F29"/>
  <c r="F27"/>
  <c r="D22"/>
  <c r="D11" s="1"/>
  <c r="D18"/>
  <c r="D17"/>
  <c r="D15"/>
  <c r="H11"/>
  <c r="G11"/>
  <c r="F11"/>
  <c r="E11"/>
  <c r="D15" i="4"/>
  <c r="F25" i="3" l="1"/>
  <c r="D50" i="11"/>
  <c r="E47"/>
  <c r="I47"/>
  <c r="G25" i="3"/>
  <c r="D47" i="11"/>
  <c r="G47" i="3"/>
  <c r="G25" i="10"/>
  <c r="I47"/>
  <c r="I25" s="1"/>
  <c r="D67"/>
  <c r="E50" i="3"/>
  <c r="D78"/>
  <c r="D86"/>
  <c r="D29" i="10"/>
  <c r="D45"/>
  <c r="D63"/>
  <c r="D69"/>
  <c r="D82"/>
  <c r="D29" i="11"/>
  <c r="H50" i="3"/>
  <c r="F25" i="10"/>
  <c r="D25" s="1"/>
  <c r="E25" i="11"/>
  <c r="D25" s="1"/>
  <c r="F25"/>
  <c r="D58"/>
  <c r="D69"/>
  <c r="D50" i="10"/>
  <c r="G25" i="11"/>
  <c r="D40" i="10"/>
  <c r="D58"/>
  <c r="D78"/>
  <c r="I25" i="11"/>
  <c r="D40"/>
  <c r="D82"/>
  <c r="D69" i="3"/>
  <c r="H47"/>
  <c r="H25" s="1"/>
  <c r="D27" i="11"/>
  <c r="D27" i="10"/>
  <c r="E67" i="3"/>
  <c r="D67" s="1"/>
  <c r="D58"/>
  <c r="D29"/>
  <c r="D63"/>
  <c r="D50"/>
  <c r="D47" i="10" l="1"/>
  <c r="E47" i="3"/>
  <c r="E25" s="1"/>
  <c r="D25" s="1"/>
  <c r="D47"/>
  <c r="D27"/>
  <c r="D13" i="4" l="1"/>
  <c r="F15"/>
  <c r="E15"/>
  <c r="F13"/>
  <c r="E13"/>
</calcChain>
</file>

<file path=xl/sharedStrings.xml><?xml version="1.0" encoding="utf-8"?>
<sst xmlns="http://schemas.openxmlformats.org/spreadsheetml/2006/main" count="514" uniqueCount="194">
  <si>
    <t>Таблица 1</t>
  </si>
  <si>
    <t>№ п/п</t>
  </si>
  <si>
    <t>Наименование показателя</t>
  </si>
  <si>
    <t>Сумма, тыс.руб.</t>
  </si>
  <si>
    <t>Нефинансовые активы, всего:</t>
  </si>
  <si>
    <t>из них:</t>
  </si>
  <si>
    <t>в том числе:</t>
  </si>
  <si>
    <t>Финансовые активы, всего:</t>
  </si>
  <si>
    <t>Обязательства, всего:</t>
  </si>
  <si>
    <t xml:space="preserve">     из них:</t>
  </si>
  <si>
    <t xml:space="preserve">     недвижимое имущество, всего:</t>
  </si>
  <si>
    <t xml:space="preserve">          в том числе:</t>
  </si>
  <si>
    <t xml:space="preserve">          остаточная стоимость</t>
  </si>
  <si>
    <t xml:space="preserve">     особо ценное движимое имущество, всего:</t>
  </si>
  <si>
    <t xml:space="preserve">     денежные средства учреждения, всего</t>
  </si>
  <si>
    <t xml:space="preserve">          денежные средства учреждения на счетах</t>
  </si>
  <si>
    <t xml:space="preserve">          денежные средства учреждения, размещенные на депозиты в кредитное организации</t>
  </si>
  <si>
    <t xml:space="preserve">     иные финансовые инструменты</t>
  </si>
  <si>
    <t xml:space="preserve">     дебиторская задолженность по доходам</t>
  </si>
  <si>
    <t xml:space="preserve">     дебиторская задолженность по расходам</t>
  </si>
  <si>
    <t xml:space="preserve">     долговые обязятельства</t>
  </si>
  <si>
    <t xml:space="preserve">     кредиторская задолженность:</t>
  </si>
  <si>
    <t xml:space="preserve">          просроченная кредиторская задолженность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</si>
  <si>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</si>
  <si>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</si>
  <si>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</si>
  <si>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(с точностью до двух знаков после запятой - 0,00)</t>
  </si>
  <si>
    <t>Всего</t>
  </si>
  <si>
    <t>Субсидия на финансовое обеспечение выполнения государственного задания</t>
  </si>
  <si>
    <t>Целевые субсидии</t>
  </si>
  <si>
    <t>Субсидии на осуществление капитальных вложений Российской Федерации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</si>
  <si>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</si>
  <si>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</si>
  <si>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</si>
  <si>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</si>
  <si>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</si>
  <si>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</si>
  <si>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</si>
  <si>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</si>
  <si>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</si>
  <si>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</si>
  <si>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Доходы от операций с активами</t>
  </si>
  <si>
    <t>Выплаты по расходам, всего:</t>
  </si>
  <si>
    <t>Выплаты персоналу всего:</t>
  </si>
  <si>
    <t>начисления на выплаты по оплате труда</t>
  </si>
  <si>
    <t>коммунальные услуги (теплоснабжение)</t>
  </si>
  <si>
    <t>коммунальные услуги (электроэнергия)</t>
  </si>
  <si>
    <t>коммунальные услуги (водоснабжение, водоотведение)</t>
  </si>
  <si>
    <t>Социальные и иные выплаты населению, всего:</t>
  </si>
  <si>
    <t>горюче-смазочные материалы</t>
  </si>
  <si>
    <t>оплата расходов, связанных с обеспечением одеждой, обувью, мягким инвентарем и предметами личной гигиены</t>
  </si>
  <si>
    <t>медикаменты, перевязочные средства и прочие лечебные расходы</t>
  </si>
  <si>
    <t>продукты питания</t>
  </si>
  <si>
    <t>Безвозмездные перечисления организациям</t>
  </si>
  <si>
    <t>Расходы на закупку товаров, работ, услуг, всего:</t>
  </si>
  <si>
    <t>из строки 200</t>
  </si>
  <si>
    <t>Поступления финансовых активов, всего:</t>
  </si>
  <si>
    <t>Увеличение остатков средств</t>
  </si>
  <si>
    <t>Прочие поступления</t>
  </si>
  <si>
    <t>Выбытие финансовых активов, всего: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</si>
  <si>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</si>
  <si>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</si>
  <si>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</si>
  <si>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</si>
  <si>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Х</t>
  </si>
  <si>
    <t>в том числе на:</t>
  </si>
  <si>
    <t>Оплата труда и начисления на выплаты по оплате труда, в т.ч.:</t>
  </si>
  <si>
    <t>заработная плата (ФОТ всего)</t>
  </si>
  <si>
    <t>в т.ч. премирование руководителей областных государственных учреждений</t>
  </si>
  <si>
    <t>Уплату налогов, сборов и иных платежей всего, в том числе:</t>
  </si>
  <si>
    <t>Уплата налога на имущество организаций
и земельного налога</t>
  </si>
  <si>
    <t xml:space="preserve">Уплата прочих налогов, сборов 
</t>
  </si>
  <si>
    <t xml:space="preserve">Уплата иных платежей
</t>
  </si>
  <si>
    <t>страховые взносы по договорам ГПХ</t>
  </si>
  <si>
    <t>Прочие расходы (кроме расходов на закупку товаров, работ, услуг), в т.ч.:</t>
  </si>
  <si>
    <t>Оплата работ, услуг, в т.ч.:</t>
  </si>
  <si>
    <t>Арендная плата за пользование имуществом</t>
  </si>
  <si>
    <t>текущий ремонт</t>
  </si>
  <si>
    <t>Услуги связи</t>
  </si>
  <si>
    <t>Транспортные услуги</t>
  </si>
  <si>
    <t>Коммунальные услуги всего, в том числе:</t>
  </si>
  <si>
    <t>Работы, услуги по содержанию имущества, в т.ч.:</t>
  </si>
  <si>
    <t xml:space="preserve">капитальный ремонт </t>
  </si>
  <si>
    <t>Увеличение стоимости основных средств</t>
  </si>
  <si>
    <t xml:space="preserve">Поступление нефинансовых активов, в т.ч.:
</t>
  </si>
  <si>
    <t>Увеличение стоимости материальных запасов, в т.ч.:</t>
  </si>
  <si>
    <t>520-550</t>
  </si>
  <si>
    <t>в т.ч.:</t>
  </si>
  <si>
    <t>620-650</t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</si>
  <si>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</si>
  <si>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</si>
  <si>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</si>
  <si>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</si>
  <si>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</si>
  <si>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</si>
  <si>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соответствии с Федеральным законом от 5 апреля 2013г.№44-ФЗ "О контрактное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</si>
  <si>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2011г. №223-ФЗ "О закупках товаров, работ, услуг отдельными видами юридических лиц"</t>
  </si>
  <si>
    <t>Выплаты по расходам на закупку товаров, работ, услуг всего</t>
  </si>
  <si>
    <t>0001</t>
  </si>
  <si>
    <t>в том числе: на оплату контрактов заключенных до начала очередного финансового года:</t>
  </si>
  <si>
    <t>1001</t>
  </si>
  <si>
    <t>на закупку товаров, работ, услуг по году начала закупки:</t>
  </si>
  <si>
    <t>2001</t>
  </si>
  <si>
    <t>Справочная информация</t>
  </si>
  <si>
    <t>Объем публичных обязательств, всего:</t>
  </si>
  <si>
    <t>010</t>
  </si>
  <si>
    <t>Объем бюджетных инвестиций ( 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</si>
  <si>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020</t>
  </si>
  <si>
    <t>Объем средств, поступивших во временное распоряжение, всего:</t>
  </si>
  <si>
    <t>030</t>
  </si>
  <si>
    <t>Сумма (тыс.руб.)</t>
  </si>
  <si>
    <t>Таблица 3</t>
  </si>
  <si>
    <t>другие расходы по содержанию имущества</t>
  </si>
  <si>
    <t>5.  Общая балансовая стоимость движимого государственного имущества на дату составления Плана:</t>
  </si>
  <si>
    <t>УТВЕРЖДАЮ</t>
  </si>
  <si>
    <t xml:space="preserve"> (подпись)         (расшифровка подписи)</t>
  </si>
  <si>
    <t xml:space="preserve">Показатели финансового состояния учреждения </t>
  </si>
  <si>
    <t>Таблица 2</t>
  </si>
  <si>
    <t>Показатели по поступлениям и выплатам учреждения</t>
  </si>
  <si>
    <t>Примечание: таблица 2 заполняется на 3 года</t>
  </si>
  <si>
    <t xml:space="preserve">По строкам 500, 600 в графах 4 - 9 указываются планируемые суммы остатков
средств на начало и на конец планируемого года либо указываются
фактические остатки средств при внесении изменений в утвержденный План
после завершения отчетного финансового года.
</t>
  </si>
  <si>
    <t xml:space="preserve">В графе 3 по строкам 110 - 180, 300 - 420 указываются коды классификации
операций сектора государственного управления, по строкам 210 - 260
указываются коды видов расходов бюджетов.
По строке 120 в графе 9 указываются плановые показатели по доходам от
грантов, предоставление которых из соответствующего бюджета бюджетной
системы Российской Федерации осуществляется по кодам 613 "Гранты в форме
субсидии бюджетным учреждениям" или 623 "Гранты в форме субсидии автономным
учреждениям" видов расходов бюджетов
</t>
  </si>
  <si>
    <t xml:space="preserve">Плановые показатели по расходам по строке 260 графы 4 на соответствующий финансовый год должны быть равны показателям граф 4 - 6 по строке 0001 Таблицы 2.1.
</t>
  </si>
  <si>
    <t>Примечание:</t>
  </si>
  <si>
    <t xml:space="preserve">в графах 7 - 12 указываются:
по строке 1001 - суммы оплаты в соответствующем финансовом году по контрактам (договорам), заключенным до начала очередного финансового года, при этом в графах 7 - 9 указываются суммы оплаты по контрактам, заключенным в соответствии с Федеральным законом N 44-ФЗ , а в графах 10 - 12 - по договорам, заключенным в соответствии с Федеральным законом  N 223-ФЗ;
по строке 2001 - в разрезе года начала закупки указываются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7 - 9 указываются суммы планируемых выплат по контрактам, для заключения которых в соответствующем году согласно Федеральному закону N 44-ФЗ планируется разместить извещение об осуществлении закупки товаров, работ, услуг для обеспечения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графах 10 - 12 указываются суммы планируемых выплат по договорам, для заключения которых в соответствии с Федеральным законом N 223-ФЗ осуществляется закупка (планируется начать закупку) в порядке, установленном положением о закупке.
При этом необходимо обеспечить соотношение следующих показателей:
1) показатели граф 4 - 12 по строке 0001 должны быть равны сумме показателей соответствующих граф по строкам 1001 и 2001;
2) показатели графы 4 по строкам 0001, 1001 и 2001 должны быть равны сумме показателей граф 7 и 10 по соответствующим строкам;
3) показатели графы 5 по строкам 0001, 1001 и 2001 должны быть равны сумме показателей граф 8 и 11 по соответствующим строкам;
4) показатели графы 6 по строкам 0001, 1001 и 2001 должны быть равны сумме показателей граф 9 и 12 по соответствующим строкам;
5) показатели по строке 0001 граф 7 - 9 по каждому году формирования показателей выплат по расходам на закупку товаров, работ, услуг:
а) для бюджетных учреждений не могут быть меньше показателей по строке 260 в графах 5 - 7 Таблицы 2 на соответствующий год;
б) для автономных учреждений не могут быть меньше показателей по строке 260 в графе 7 Таблицы 2 на соответствующий год;
6) для бюджетных учреждений показатели строки 0001 граф 10 - 12 не могут быть больше показателей строки 260 графы 8 Таблицы 2 на соответствующий год;
7) показатели строки 0001 граф 10 - 12 должны быть равны нулю, если все закупки товаров, работ и услуг осуществляются в соответствии с Федеральным законом N 44-ФЗ.
</t>
  </si>
  <si>
    <t xml:space="preserve">   (подпись) </t>
  </si>
  <si>
    <t xml:space="preserve">(уполномоченное лицо)                        </t>
  </si>
  <si>
    <t xml:space="preserve">  (расшифровка подписи)</t>
  </si>
  <si>
    <t xml:space="preserve">Исполнитель                                  </t>
  </si>
  <si>
    <t xml:space="preserve">                  Сведения о деятельности учреждения</t>
  </si>
  <si>
    <t xml:space="preserve">Главный бухгалтер </t>
  </si>
  <si>
    <t xml:space="preserve">тел. 8(38254 ) 5-47-11                       </t>
  </si>
  <si>
    <t xml:space="preserve"> </t>
  </si>
  <si>
    <t>на 2019  год</t>
  </si>
  <si>
    <t>на 2019 г. очередной финансовый год</t>
  </si>
  <si>
    <t>на 2021г.        2-ой год планового периода</t>
  </si>
  <si>
    <t>на 2020г.             1-ый год планового периода</t>
  </si>
  <si>
    <t>на 2020г.         1-ый год планового периода</t>
  </si>
  <si>
    <t>на 2021г.          2-ой год планового периода</t>
  </si>
  <si>
    <t>на 2020г.          1-ый год планового периода</t>
  </si>
  <si>
    <t>на 2021г.                        2-ой год планового периода</t>
  </si>
  <si>
    <t>на 01 января 2019 г.</t>
  </si>
  <si>
    <t>Социальные пособия и компенсации персоналу в денежной форме</t>
  </si>
  <si>
    <t>страхование</t>
  </si>
  <si>
    <t>строительные материалы</t>
  </si>
  <si>
    <t>прочие оборотные запасы (материалы)</t>
  </si>
  <si>
    <t>материальные запасы для целей капитальных вложений</t>
  </si>
  <si>
    <t>прочие материальные запасы однократного применения</t>
  </si>
  <si>
    <t>Увеличение стоимости права пользования, в т.ч.:</t>
  </si>
  <si>
    <t>права пользования активом</t>
  </si>
  <si>
    <t>неисключительных прав на результаты интеллектуальной деятельности с неопределенным сроком полезного использования</t>
  </si>
  <si>
    <t>неисключительных прав на результаты интеллектуальной деятельности с определенным сроком полезного использования</t>
  </si>
  <si>
    <t>на 2020  год</t>
  </si>
  <si>
    <t>на 2021  год</t>
  </si>
  <si>
    <t>Прочие несоциальные выплаты персоналу в денежной форме</t>
  </si>
  <si>
    <t>Прочие несоциальные выплаты персоналу в натуральной форме</t>
  </si>
  <si>
    <t>Социальные компенсации персоналу в натуральной форме</t>
  </si>
  <si>
    <t>111,112,119</t>
  </si>
  <si>
    <t>Прочие работы, услуги, в т.ч.</t>
  </si>
  <si>
    <r>
      <rPr>
        <sz val="11"/>
        <rFont val="Times New Roman"/>
        <family val="1"/>
        <charset val="204"/>
      </rPr>
      <t>Наименование учреждения:</t>
    </r>
    <r>
      <rPr>
        <b/>
        <sz val="11"/>
        <rFont val="Times New Roman"/>
        <family val="1"/>
        <charset val="204"/>
      </rPr>
      <t xml:space="preserve"> Областное государственное автономное учреждение "Комплексный центр социального обслуживания населения Томской области"</t>
    </r>
  </si>
  <si>
    <r>
      <t xml:space="preserve">Адрес фактического места нахождения учреждения: </t>
    </r>
    <r>
      <rPr>
        <b/>
        <sz val="11"/>
        <rFont val="Times New Roman"/>
        <family val="1"/>
        <charset val="204"/>
      </rPr>
      <t>г. Томск, ул. Мокрушина,20/3</t>
    </r>
  </si>
  <si>
    <r>
      <t xml:space="preserve">ИНН учреждения  </t>
    </r>
    <r>
      <rPr>
        <b/>
        <sz val="11"/>
        <rFont val="Times New Roman"/>
        <family val="1"/>
        <charset val="204"/>
      </rPr>
      <t>7018016082</t>
    </r>
    <r>
      <rPr>
        <sz val="11"/>
        <rFont val="Times New Roman"/>
        <family val="1"/>
        <charset val="204"/>
      </rPr>
      <t xml:space="preserve">   КПП учреждения  </t>
    </r>
    <r>
      <rPr>
        <b/>
        <sz val="11"/>
        <rFont val="Times New Roman"/>
        <family val="1"/>
        <charset val="204"/>
      </rPr>
      <t>701701001</t>
    </r>
  </si>
  <si>
    <r>
      <t xml:space="preserve">Наименование единиц измерения (код по ОКЕИ): </t>
    </r>
    <r>
      <rPr>
        <b/>
        <sz val="11"/>
        <rFont val="Times New Roman"/>
        <family val="1"/>
        <charset val="204"/>
      </rPr>
      <t>руб.</t>
    </r>
  </si>
  <si>
    <r>
      <t xml:space="preserve">1. Цели   деятельности   учреждения   в  соответствии  с федеральными  законами,  нормативными правовыми актами Томской области  и уставом учреждения: </t>
    </r>
    <r>
      <rPr>
        <b/>
        <sz val="11"/>
        <rFont val="Times New Roman"/>
        <family val="1"/>
        <charset val="204"/>
      </rPr>
      <t>обеспечение реализации права граждан, признанных нуждающимися в социальном обслуживании, на получение социальных услуг в форме социального обслуживания на дому, в полустационарной, стационарной форме социального обслуживания и срочных социальных услуг.</t>
    </r>
  </si>
  <si>
    <r>
      <t xml:space="preserve">2. Виды деятельности учреждения, относящиеся к его основным видам   деятельности   в  соответствии  с  уставом  учреждения: </t>
    </r>
    <r>
      <rPr>
        <b/>
        <sz val="11"/>
        <rFont val="Times New Roman"/>
        <family val="1"/>
        <charset val="204"/>
      </rPr>
      <t>1) предоставление социальных услуг в полустационарной, стационарной форме социального обслуживания, входящих в Перечень социальных услуг, предоставляемых поставщиками социальных услуг, утвержденный Законом Томской области от 08.10.2014г. № 127-ОЗ «Об организации социального обслуживания граждан в Томской области»; 
2) предоставление социальных услуг в форме социального обслуживания на дому, входящих в Перечень социальных услуг, предоставляемых поставщиками социальных услуг, утвержденный Законом Томской области от 08.10.2014 №127-ОЗ «Об организации социального обслуживания граждан в Томской области»; 
3) предоставление срочных социальных услуг, входящих в Перечень социальных услуг, предоставляемых поставщиками социальных услуг, утвержденный Законом Томской области от 08.10.2014 №127-ОЗ «Об организации социального обслуживания граждан в Томской области»;
4) предоставление дополнительных социальных услуг;
5) оказание материальной помощи в денежной форме;
6) проведение благотворительных акций, мероприятий, посвященных памятным и социально значимым датам;
7) содействие в направлении на стационарное социальное обслуживание в областные государственные учреждения социального обслуживания;
8) оказание социально-психологических услуг.
Указанные услуги Учреждение по своему усмотрению вправе оказывать гражданам и юридическим лицам за плату и на одинаковых при оказании однородных услуг условиях в порядке, установленном федеральными законами.</t>
    </r>
    <r>
      <rPr>
        <sz val="11"/>
        <rFont val="Times New Roman"/>
        <family val="1"/>
        <charset val="204"/>
      </rPr>
      <t xml:space="preserve">
</t>
    </r>
  </si>
  <si>
    <r>
      <t xml:space="preserve">3.  Перечень услуг (работ), относящихся в соответствии с уставом учреждения к  основным  видам  деятельности  учреждения, предоставление  которых  для физических и юридических лиц осуществляется, в том числе за плату: </t>
    </r>
    <r>
      <rPr>
        <b/>
        <sz val="11"/>
        <rFont val="Times New Roman"/>
        <family val="1"/>
        <charset val="204"/>
      </rPr>
      <t>1) организация и проведение лечебно-оздоровительных мероприятий (в том числе санаторно-курортное лечение граждан, имеющих право на получение государственной социальной помощи.
2) оказание в порядке, установленном действующим законодательством, услуг по перевозке пассажиров.</t>
    </r>
    <r>
      <rPr>
        <sz val="11"/>
        <rFont val="Times New Roman"/>
        <family val="1"/>
        <charset val="204"/>
      </rPr>
      <t xml:space="preserve">
</t>
    </r>
  </si>
  <si>
    <r>
      <t xml:space="preserve">4.  Общая  балансовая  стоимость  недвижимого государственного имущества на дату составления Плана: </t>
    </r>
    <r>
      <rPr>
        <b/>
        <sz val="11"/>
        <rFont val="Times New Roman"/>
        <family val="1"/>
        <charset val="204"/>
      </rPr>
      <t>21232463,00</t>
    </r>
  </si>
  <si>
    <r>
      <t xml:space="preserve">4.1.   Стоимость   имущества,   закрепленного  собственником  имущества  за учреждением на праве оперативного управления  - </t>
    </r>
    <r>
      <rPr>
        <b/>
        <sz val="11"/>
        <rFont val="Times New Roman"/>
        <family val="1"/>
        <charset val="204"/>
      </rPr>
      <t>21232463,00</t>
    </r>
  </si>
  <si>
    <t>4.2.  Стоимости  имущества,  приобретенного учреждением за счет выделенных собственником имущества учреждения средств -</t>
  </si>
  <si>
    <t>4.3.  Стоимость  имущества,  приобретенного учреждением за счет доходов, полученных от иной приносящей доход деятельности -</t>
  </si>
  <si>
    <t>Субсидия на выполнение государственного задания</t>
  </si>
  <si>
    <t>Прочие доходы (Добровольные пожертвования граждан и юридических лиц)</t>
  </si>
  <si>
    <t>материальная помощь</t>
  </si>
  <si>
    <t>Директор ОГАУ"КЦСОН ТО"</t>
  </si>
  <si>
    <t>Н.А.Орешкина</t>
  </si>
  <si>
    <t>М.А.Хило</t>
  </si>
  <si>
    <t xml:space="preserve">                                                                                             План                                                                     финансово - хозяйственной деятельности областного государственного автономного учреждения на 2019 год и на плановый период 2020 и 2021 годов</t>
  </si>
  <si>
    <r>
      <t xml:space="preserve">Наименование органа, осуществляющего функции и полномочия учредителя:                            </t>
    </r>
    <r>
      <rPr>
        <b/>
        <sz val="11"/>
        <rFont val="Times New Roman"/>
        <family val="1"/>
        <charset val="204"/>
      </rPr>
      <t>Департамент социальной защиты населения Томской области</t>
    </r>
  </si>
  <si>
    <r>
      <t xml:space="preserve">5.1. Балансовая стоимость особо ценного движимого имущества - </t>
    </r>
    <r>
      <rPr>
        <b/>
        <sz val="11"/>
        <rFont val="Times New Roman"/>
        <family val="1"/>
        <charset val="204"/>
      </rPr>
      <t>10442394,24</t>
    </r>
  </si>
  <si>
    <r>
      <t xml:space="preserve">Прочие раходы в т.ч. по </t>
    </r>
    <r>
      <rPr>
        <b/>
        <sz val="11"/>
        <color theme="1"/>
        <rFont val="Times New Roman"/>
        <family val="1"/>
        <charset val="204"/>
      </rPr>
      <t>КФСР 1003</t>
    </r>
    <r>
      <rPr>
        <sz val="11"/>
        <color theme="1"/>
        <rFont val="Times New Roman"/>
        <family val="1"/>
        <charset val="204"/>
      </rPr>
      <t xml:space="preserve"> (комисии банку за осуществление операций с благотворительными пожертвованиями)</t>
    </r>
  </si>
  <si>
    <t>Примечание:информация отражается на последнюю отчетную дату, предшествующую дате составления Плана, т.е. на 01.10.2018</t>
  </si>
  <si>
    <t>на 01.10.2018.</t>
  </si>
  <si>
    <t>Примечание: Информация предоставляется на дату составления Плана, т.е. на 01.10.2018</t>
  </si>
  <si>
    <t xml:space="preserve">СОГЛАСОВАНО        </t>
  </si>
  <si>
    <t>Наблюдательным советом</t>
  </si>
  <si>
    <t>Директор  учреждения</t>
  </si>
  <si>
    <t>Киняйкина М.А.     ___________</t>
  </si>
  <si>
    <t>____________  Орешкина Н.А.</t>
  </si>
  <si>
    <t xml:space="preserve">(Ф.И.О.,                      подпись </t>
  </si>
  <si>
    <t>председателя наблюдательного совета)</t>
  </si>
  <si>
    <t xml:space="preserve">Протокол  наблюдательного совета                     </t>
  </si>
  <si>
    <t>ОГАУ "КЦСОН ТО"</t>
  </si>
  <si>
    <t xml:space="preserve">от "29"декабря  2018 года № 9  </t>
  </si>
  <si>
    <t xml:space="preserve">  "29"  декабря  2019 года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</si>
</sst>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1" fillId="0" borderId="2" xfId="0" applyFont="1" applyBorder="1" applyAlignment="1">
      <alignment wrapText="1"/>
    </xf>
    <xf numFmtId="0" fontId="1" fillId="0" borderId="3" xfId="0" applyFont="1" applyBorder="1"/>
    <xf numFmtId="0" fontId="1" fillId="0" borderId="2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1" fillId="0" borderId="6" xfId="0" applyFont="1" applyBorder="1" applyAlignment="1">
      <alignment horizontal="left" vertical="top" wrapText="1" indent="2"/>
    </xf>
    <xf numFmtId="0" fontId="1" fillId="0" borderId="6" xfId="0" applyFont="1" applyBorder="1" applyAlignment="1">
      <alignment horizontal="left" vertical="top" wrapText="1" indent="4"/>
    </xf>
    <xf numFmtId="2" fontId="1" fillId="0" borderId="9" xfId="0" applyNumberFormat="1" applyFont="1" applyBorder="1" applyAlignment="1">
      <alignment horizontal="center" wrapText="1"/>
    </xf>
    <xf numFmtId="2" fontId="1" fillId="0" borderId="9" xfId="0" applyNumberFormat="1" applyFont="1" applyBorder="1" applyAlignment="1">
      <alignment wrapText="1"/>
    </xf>
    <xf numFmtId="0" fontId="1" fillId="0" borderId="9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0" xfId="0" applyFont="1" applyBorder="1"/>
    <xf numFmtId="49" fontId="1" fillId="0" borderId="1" xfId="0" applyNumberFormat="1" applyFont="1" applyBorder="1"/>
    <xf numFmtId="49" fontId="1" fillId="0" borderId="0" xfId="0" applyNumberFormat="1" applyFont="1"/>
    <xf numFmtId="2" fontId="1" fillId="0" borderId="0" xfId="0" applyNumberFormat="1" applyFont="1"/>
    <xf numFmtId="0" fontId="1" fillId="0" borderId="0" xfId="0" applyFont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justify"/>
    </xf>
    <xf numFmtId="0" fontId="0" fillId="0" borderId="0" xfId="0" applyAlignment="1"/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 vertical="top" wrapText="1"/>
    </xf>
    <xf numFmtId="0" fontId="7" fillId="0" borderId="6" xfId="1" applyFont="1" applyBorder="1" applyAlignment="1" applyProtection="1">
      <alignment vertical="top" wrapText="1"/>
    </xf>
    <xf numFmtId="0" fontId="8" fillId="0" borderId="0" xfId="0" applyFont="1" applyAlignment="1">
      <alignment horizontal="justify"/>
    </xf>
    <xf numFmtId="0" fontId="0" fillId="0" borderId="16" xfId="0" applyBorder="1"/>
    <xf numFmtId="0" fontId="9" fillId="0" borderId="0" xfId="0" applyFont="1"/>
    <xf numFmtId="4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/>
    <xf numFmtId="0" fontId="1" fillId="0" borderId="0" xfId="0" applyFont="1" applyAlignment="1">
      <alignment horizontal="left" vertical="top" readingOrder="1"/>
    </xf>
    <xf numFmtId="0" fontId="4" fillId="0" borderId="0" xfId="0" applyFont="1" applyAlignment="1">
      <alignment horizontal="left" vertical="center" wrapText="1" readingOrder="1"/>
    </xf>
    <xf numFmtId="0" fontId="1" fillId="0" borderId="0" xfId="0" applyFont="1" applyAlignment="1">
      <alignment horizontal="left" vertical="center" wrapText="1" readingOrder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 readingOrder="1"/>
    </xf>
    <xf numFmtId="0" fontId="4" fillId="0" borderId="0" xfId="0" applyFont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justify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 readingOrder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2" fontId="1" fillId="0" borderId="4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workbookViewId="0">
      <selection activeCell="L11" sqref="L11"/>
    </sheetView>
  </sheetViews>
  <sheetFormatPr defaultRowHeight="15"/>
  <cols>
    <col min="1" max="1" width="10.140625" bestFit="1" customWidth="1"/>
    <col min="3" max="3" width="8.7109375" customWidth="1"/>
    <col min="4" max="4" width="11.28515625" customWidth="1"/>
    <col min="5" max="5" width="9.85546875" customWidth="1"/>
    <col min="6" max="6" width="10.140625" customWidth="1"/>
    <col min="7" max="7" width="5.7109375" customWidth="1"/>
    <col min="8" max="8" width="10.5703125" customWidth="1"/>
    <col min="9" max="9" width="22" customWidth="1"/>
  </cols>
  <sheetData>
    <row r="1" spans="1:9" ht="33" customHeight="1">
      <c r="A1" s="26" t="s">
        <v>183</v>
      </c>
      <c r="G1" s="57" t="s">
        <v>114</v>
      </c>
      <c r="H1" s="57"/>
      <c r="I1" s="57"/>
    </row>
    <row r="2" spans="1:9">
      <c r="A2" s="26" t="s">
        <v>184</v>
      </c>
      <c r="G2" s="57" t="s">
        <v>185</v>
      </c>
      <c r="H2" s="57"/>
      <c r="I2" s="57"/>
    </row>
    <row r="3" spans="1:9">
      <c r="A3" s="58" t="s">
        <v>186</v>
      </c>
      <c r="B3" s="58"/>
      <c r="C3" s="58"/>
      <c r="D3" s="58"/>
      <c r="G3" s="57" t="s">
        <v>187</v>
      </c>
      <c r="H3" s="57"/>
      <c r="I3" s="57"/>
    </row>
    <row r="4" spans="1:9">
      <c r="A4" s="52" t="s">
        <v>188</v>
      </c>
      <c r="G4" s="59" t="s">
        <v>115</v>
      </c>
      <c r="H4" s="59"/>
      <c r="I4" s="59"/>
    </row>
    <row r="5" spans="1:9">
      <c r="A5" s="52" t="s">
        <v>189</v>
      </c>
      <c r="G5" s="28"/>
      <c r="H5" s="28"/>
      <c r="I5" s="28"/>
    </row>
    <row r="6" spans="1:9">
      <c r="A6" s="26" t="s">
        <v>190</v>
      </c>
      <c r="F6" s="28"/>
      <c r="G6" s="59" t="s">
        <v>193</v>
      </c>
      <c r="H6" s="59"/>
      <c r="I6" s="59"/>
    </row>
    <row r="7" spans="1:9">
      <c r="A7" s="26" t="s">
        <v>191</v>
      </c>
    </row>
    <row r="8" spans="1:9">
      <c r="A8" s="26" t="s">
        <v>192</v>
      </c>
    </row>
    <row r="9" spans="1:9">
      <c r="A9" s="26"/>
    </row>
    <row r="10" spans="1:9">
      <c r="A10" s="26"/>
    </row>
    <row r="11" spans="1:9" ht="48" customHeight="1">
      <c r="A11" s="62" t="s">
        <v>176</v>
      </c>
      <c r="B11" s="62"/>
      <c r="C11" s="62"/>
      <c r="D11" s="62"/>
      <c r="E11" s="62"/>
      <c r="F11" s="62"/>
      <c r="G11" s="62"/>
      <c r="H11" s="62"/>
      <c r="I11" s="62"/>
    </row>
    <row r="12" spans="1:9">
      <c r="A12" s="44"/>
      <c r="B12" s="39"/>
      <c r="C12" s="39"/>
      <c r="D12" s="39"/>
      <c r="E12" s="39"/>
      <c r="F12" s="39"/>
      <c r="G12" s="39"/>
      <c r="H12" s="39"/>
      <c r="I12" s="39"/>
    </row>
    <row r="13" spans="1:9" ht="32.25" customHeight="1">
      <c r="A13" s="66" t="s">
        <v>159</v>
      </c>
      <c r="B13" s="66"/>
      <c r="C13" s="66"/>
      <c r="D13" s="66"/>
      <c r="E13" s="66"/>
      <c r="F13" s="66"/>
      <c r="G13" s="66"/>
      <c r="H13" s="66"/>
      <c r="I13" s="66"/>
    </row>
    <row r="14" spans="1:9" ht="33" customHeight="1">
      <c r="A14" s="63" t="s">
        <v>177</v>
      </c>
      <c r="B14" s="64"/>
      <c r="C14" s="64"/>
      <c r="D14" s="64"/>
      <c r="E14" s="64"/>
      <c r="F14" s="64"/>
      <c r="G14" s="64"/>
      <c r="H14" s="64"/>
      <c r="I14" s="64"/>
    </row>
    <row r="15" spans="1:9">
      <c r="A15" s="45" t="s">
        <v>132</v>
      </c>
      <c r="B15" s="45"/>
      <c r="C15" s="45"/>
      <c r="D15" s="45"/>
      <c r="E15" s="45"/>
      <c r="F15" s="45"/>
      <c r="G15" s="45"/>
      <c r="H15" s="45"/>
      <c r="I15" s="45"/>
    </row>
    <row r="16" spans="1:9">
      <c r="A16" s="45" t="s">
        <v>160</v>
      </c>
      <c r="B16" s="45"/>
      <c r="C16" s="45"/>
      <c r="D16" s="45"/>
      <c r="E16" s="45"/>
      <c r="F16" s="45"/>
      <c r="G16" s="45"/>
      <c r="H16" s="45"/>
      <c r="I16" s="45"/>
    </row>
    <row r="17" spans="1:12">
      <c r="A17" s="45"/>
      <c r="B17" s="45"/>
      <c r="C17" s="45"/>
      <c r="D17" s="45"/>
      <c r="E17" s="45"/>
      <c r="F17" s="45"/>
      <c r="G17" s="45"/>
      <c r="H17" s="45"/>
      <c r="I17" s="45"/>
    </row>
    <row r="18" spans="1:12" ht="15" customHeight="1">
      <c r="A18" s="45" t="s">
        <v>161</v>
      </c>
      <c r="B18" s="45"/>
      <c r="C18" s="45"/>
      <c r="D18" s="45"/>
      <c r="E18" s="45"/>
      <c r="F18" s="45"/>
      <c r="G18" s="45"/>
      <c r="H18" s="45"/>
      <c r="I18" s="45"/>
    </row>
    <row r="19" spans="1:12" ht="15" customHeight="1">
      <c r="A19" s="45" t="s">
        <v>162</v>
      </c>
      <c r="B19" s="45"/>
      <c r="C19" s="45"/>
      <c r="D19" s="45"/>
      <c r="E19" s="45"/>
      <c r="F19" s="45"/>
      <c r="G19" s="45"/>
      <c r="H19" s="45"/>
      <c r="I19" s="45"/>
    </row>
    <row r="20" spans="1:12" ht="15" customHeight="1">
      <c r="A20" s="27"/>
    </row>
    <row r="21" spans="1:12" ht="15" customHeight="1">
      <c r="A21" s="45" t="s">
        <v>129</v>
      </c>
      <c r="B21" s="45"/>
      <c r="C21" s="45"/>
      <c r="D21" s="45"/>
      <c r="E21" s="45"/>
      <c r="F21" s="45"/>
      <c r="G21" s="45"/>
      <c r="H21" s="45"/>
      <c r="I21" s="45"/>
    </row>
    <row r="22" spans="1:12">
      <c r="A22" s="27"/>
    </row>
    <row r="23" spans="1:12" ht="78.75" customHeight="1">
      <c r="A23" s="63" t="s">
        <v>163</v>
      </c>
      <c r="B23" s="63"/>
      <c r="C23" s="63"/>
      <c r="D23" s="63"/>
      <c r="E23" s="63"/>
      <c r="F23" s="63"/>
      <c r="G23" s="63"/>
      <c r="H23" s="63"/>
      <c r="I23" s="63"/>
    </row>
    <row r="24" spans="1:12" ht="348.75" customHeight="1">
      <c r="A24" s="56" t="s">
        <v>164</v>
      </c>
      <c r="B24" s="56"/>
      <c r="C24" s="56"/>
      <c r="D24" s="56"/>
      <c r="E24" s="56"/>
      <c r="F24" s="56"/>
      <c r="G24" s="56"/>
      <c r="H24" s="56"/>
      <c r="I24" s="56"/>
    </row>
    <row r="25" spans="1:12" ht="123" customHeight="1">
      <c r="A25" s="63" t="s">
        <v>165</v>
      </c>
      <c r="B25" s="63"/>
      <c r="C25" s="63"/>
      <c r="D25" s="63"/>
      <c r="E25" s="63"/>
      <c r="F25" s="63"/>
      <c r="G25" s="63"/>
      <c r="H25" s="63"/>
      <c r="I25" s="63"/>
    </row>
    <row r="26" spans="1:12" ht="31.5" customHeight="1">
      <c r="A26" s="56" t="s">
        <v>166</v>
      </c>
      <c r="B26" s="56"/>
      <c r="C26" s="56"/>
      <c r="D26" s="56"/>
      <c r="E26" s="56"/>
      <c r="F26" s="56"/>
      <c r="G26" s="56"/>
      <c r="H26" s="56"/>
      <c r="I26" s="56"/>
    </row>
    <row r="27" spans="1:12" ht="18.75" customHeight="1">
      <c r="A27" s="45" t="s">
        <v>6</v>
      </c>
      <c r="B27" s="45"/>
      <c r="C27" s="45"/>
      <c r="D27" s="45"/>
      <c r="E27" s="45"/>
      <c r="F27" s="45"/>
      <c r="G27" s="45"/>
      <c r="H27" s="45"/>
      <c r="I27" s="45"/>
    </row>
    <row r="28" spans="1:12" ht="29.25" customHeight="1">
      <c r="A28" s="56" t="s">
        <v>167</v>
      </c>
      <c r="B28" s="56"/>
      <c r="C28" s="56"/>
      <c r="D28" s="56"/>
      <c r="E28" s="56"/>
      <c r="F28" s="56"/>
      <c r="G28" s="56"/>
      <c r="H28" s="56"/>
      <c r="I28" s="56"/>
    </row>
    <row r="29" spans="1:12" ht="29.25" customHeight="1">
      <c r="A29" s="56" t="s">
        <v>168</v>
      </c>
      <c r="B29" s="56"/>
      <c r="C29" s="56"/>
      <c r="D29" s="56"/>
      <c r="E29" s="56"/>
      <c r="F29" s="56"/>
      <c r="G29" s="56"/>
      <c r="H29" s="56"/>
      <c r="I29" s="56"/>
    </row>
    <row r="30" spans="1:12" ht="33" customHeight="1">
      <c r="A30" s="56" t="s">
        <v>169</v>
      </c>
      <c r="B30" s="56"/>
      <c r="C30" s="56"/>
      <c r="D30" s="56"/>
      <c r="E30" s="56"/>
      <c r="F30" s="56"/>
      <c r="G30" s="56"/>
      <c r="H30" s="56"/>
      <c r="I30" s="56"/>
    </row>
    <row r="31" spans="1:12" ht="21.75" customHeight="1">
      <c r="A31" s="45" t="s">
        <v>113</v>
      </c>
      <c r="B31" s="45"/>
      <c r="C31" s="45"/>
      <c r="D31" s="45"/>
      <c r="E31" s="45"/>
      <c r="F31" s="45"/>
      <c r="G31" s="45"/>
      <c r="H31" s="45"/>
      <c r="I31" s="45"/>
    </row>
    <row r="32" spans="1:12" ht="31.5" customHeight="1">
      <c r="A32" s="65">
        <v>11866709.43</v>
      </c>
      <c r="B32" s="65"/>
      <c r="C32" s="65"/>
      <c r="D32" s="65"/>
      <c r="E32" s="65"/>
      <c r="F32" s="65"/>
      <c r="G32" s="65"/>
      <c r="H32" s="65"/>
      <c r="I32" s="65"/>
      <c r="L32" s="37"/>
    </row>
    <row r="33" spans="1:9" ht="20.25" customHeight="1">
      <c r="A33" s="51" t="s">
        <v>6</v>
      </c>
      <c r="B33" s="51"/>
      <c r="C33" s="51"/>
      <c r="D33" s="51"/>
      <c r="E33" s="51"/>
      <c r="F33" s="51"/>
      <c r="G33" s="51"/>
      <c r="H33" s="51"/>
      <c r="I33" s="51"/>
    </row>
    <row r="34" spans="1:9" ht="20.25" customHeight="1">
      <c r="A34" s="51" t="s">
        <v>178</v>
      </c>
      <c r="B34" s="51"/>
      <c r="C34" s="51"/>
      <c r="D34" s="51"/>
      <c r="E34" s="51"/>
      <c r="F34" s="51"/>
      <c r="G34" s="51"/>
      <c r="H34" s="51"/>
      <c r="I34" s="51"/>
    </row>
    <row r="35" spans="1:9" ht="14.25" customHeight="1">
      <c r="A35" s="40"/>
      <c r="B35" s="41"/>
      <c r="C35" s="41"/>
      <c r="D35" s="41"/>
      <c r="E35" s="41"/>
      <c r="F35" s="41"/>
      <c r="G35" s="41"/>
      <c r="H35" s="41"/>
      <c r="I35" s="41"/>
    </row>
    <row r="36" spans="1:9" hidden="1">
      <c r="A36" s="41"/>
      <c r="B36" s="41"/>
      <c r="C36" s="41"/>
      <c r="D36" s="41"/>
      <c r="E36" s="41"/>
      <c r="F36" s="41"/>
      <c r="G36" s="41"/>
      <c r="H36" s="41"/>
      <c r="I36" s="41"/>
    </row>
    <row r="37" spans="1:9">
      <c r="A37" s="60" t="s">
        <v>182</v>
      </c>
      <c r="B37" s="60"/>
      <c r="C37" s="60"/>
      <c r="D37" s="60"/>
      <c r="E37" s="60"/>
      <c r="F37" s="60"/>
      <c r="G37" s="60"/>
      <c r="H37" s="60"/>
      <c r="I37" s="60"/>
    </row>
    <row r="38" spans="1:9">
      <c r="A38" s="38"/>
      <c r="B38" s="38"/>
      <c r="C38" s="38"/>
      <c r="D38" s="38"/>
      <c r="E38" s="38"/>
      <c r="F38" s="38"/>
      <c r="G38" s="38"/>
      <c r="H38" s="38"/>
      <c r="I38" s="38"/>
    </row>
    <row r="39" spans="1:9">
      <c r="A39" s="38"/>
      <c r="B39" s="38"/>
      <c r="C39" s="38"/>
      <c r="D39" s="38"/>
      <c r="E39" s="38"/>
      <c r="F39" s="38"/>
      <c r="G39" s="38"/>
      <c r="H39" s="38"/>
      <c r="I39" s="38"/>
    </row>
    <row r="40" spans="1:9">
      <c r="A40" s="38"/>
      <c r="B40" s="38"/>
      <c r="C40" s="38"/>
      <c r="D40" s="38"/>
      <c r="E40" s="38"/>
      <c r="F40" s="38"/>
      <c r="G40" s="38"/>
      <c r="H40" s="38"/>
      <c r="I40" s="38"/>
    </row>
    <row r="41" spans="1:9">
      <c r="A41" s="38"/>
      <c r="B41" s="38"/>
      <c r="C41" s="38"/>
      <c r="D41" s="38"/>
      <c r="E41" s="38"/>
      <c r="F41" s="38"/>
      <c r="G41" s="38"/>
      <c r="H41" s="38"/>
      <c r="I41" s="38"/>
    </row>
    <row r="42" spans="1:9">
      <c r="A42" s="38"/>
      <c r="B42" s="38"/>
      <c r="C42" s="38"/>
      <c r="D42" s="38"/>
      <c r="E42" s="38"/>
      <c r="F42" s="38"/>
      <c r="G42" s="38"/>
      <c r="H42" s="38"/>
      <c r="I42" s="38"/>
    </row>
    <row r="43" spans="1:9">
      <c r="A43" s="38"/>
      <c r="B43" s="38"/>
      <c r="C43" s="38"/>
      <c r="D43" s="38"/>
      <c r="E43" s="38"/>
      <c r="F43" s="38"/>
      <c r="G43" s="38"/>
      <c r="H43" s="38"/>
      <c r="I43" s="38"/>
    </row>
    <row r="44" spans="1:9">
      <c r="A44" s="38"/>
      <c r="B44" s="38"/>
      <c r="C44" s="38"/>
      <c r="D44" s="38"/>
      <c r="E44" s="38"/>
      <c r="F44" s="38"/>
      <c r="G44" s="38"/>
      <c r="H44" s="38"/>
      <c r="I44" s="38"/>
    </row>
    <row r="45" spans="1:9">
      <c r="A45" s="38"/>
      <c r="B45" s="38"/>
      <c r="C45" s="38"/>
      <c r="D45" s="38"/>
      <c r="E45" s="38"/>
      <c r="F45" s="38"/>
      <c r="G45" s="38"/>
      <c r="H45" s="38"/>
      <c r="I45" s="38"/>
    </row>
    <row r="46" spans="1:9">
      <c r="A46" s="38"/>
      <c r="B46" s="38"/>
      <c r="C46" s="38"/>
      <c r="D46" s="38"/>
      <c r="E46" s="38"/>
      <c r="F46" s="38"/>
      <c r="G46" s="38"/>
      <c r="H46" s="38"/>
      <c r="I46" s="38"/>
    </row>
    <row r="47" spans="1:9">
      <c r="A47" s="38"/>
      <c r="B47" s="38"/>
      <c r="C47" s="38"/>
      <c r="D47" s="38"/>
      <c r="E47" s="38"/>
      <c r="F47" s="38"/>
      <c r="G47" s="38"/>
      <c r="H47" s="38"/>
      <c r="I47" s="38"/>
    </row>
    <row r="48" spans="1:9">
      <c r="A48" s="38"/>
      <c r="B48" s="38"/>
      <c r="C48" s="38"/>
      <c r="D48" s="38"/>
      <c r="E48" s="38"/>
      <c r="F48" s="38"/>
      <c r="G48" s="38"/>
      <c r="H48" s="38"/>
      <c r="I48" s="38"/>
    </row>
    <row r="49" spans="1:9">
      <c r="A49" s="38"/>
      <c r="B49" s="38"/>
      <c r="C49" s="38"/>
      <c r="D49" s="38"/>
      <c r="E49" s="38"/>
      <c r="F49" s="38"/>
      <c r="G49" s="38"/>
      <c r="H49" s="38"/>
      <c r="I49" s="38"/>
    </row>
    <row r="50" spans="1:9">
      <c r="A50" s="38"/>
      <c r="B50" s="38"/>
      <c r="C50" s="38"/>
      <c r="D50" s="38"/>
      <c r="E50" s="38"/>
      <c r="F50" s="38"/>
      <c r="G50" s="38"/>
      <c r="H50" s="38"/>
      <c r="I50" s="38"/>
    </row>
    <row r="51" spans="1:9">
      <c r="A51" s="61"/>
      <c r="B51" s="61"/>
      <c r="C51" s="61"/>
      <c r="D51" s="61"/>
      <c r="E51" s="61"/>
      <c r="F51" s="61"/>
      <c r="G51" s="61"/>
      <c r="H51" s="61"/>
      <c r="I51" s="61"/>
    </row>
    <row r="52" spans="1:9">
      <c r="A52" s="56"/>
      <c r="B52" s="56"/>
      <c r="C52" s="56"/>
      <c r="D52" s="56"/>
      <c r="E52" s="56"/>
      <c r="F52" s="56"/>
      <c r="G52" s="56"/>
      <c r="H52" s="56"/>
      <c r="I52" s="56"/>
    </row>
    <row r="53" spans="1:9">
      <c r="A53" s="54"/>
      <c r="B53" s="54"/>
      <c r="C53" s="36"/>
      <c r="D53" s="36"/>
      <c r="E53" s="36"/>
      <c r="F53" s="36"/>
      <c r="G53" s="36"/>
      <c r="H53" s="36"/>
      <c r="I53" s="36"/>
    </row>
    <row r="54" spans="1:9">
      <c r="A54" s="36"/>
      <c r="B54" s="36"/>
      <c r="C54" s="36"/>
      <c r="D54" s="36"/>
      <c r="E54" s="36"/>
      <c r="F54" s="36"/>
      <c r="G54" s="36"/>
      <c r="H54" s="36"/>
      <c r="I54" s="36"/>
    </row>
    <row r="55" spans="1:9">
      <c r="A55" s="56"/>
      <c r="B55" s="56"/>
      <c r="C55" s="56"/>
      <c r="D55" s="56"/>
      <c r="E55" s="56"/>
      <c r="F55" s="56"/>
      <c r="G55" s="56"/>
      <c r="H55" s="56"/>
      <c r="I55" s="56"/>
    </row>
    <row r="56" spans="1:9">
      <c r="A56" s="56"/>
      <c r="B56" s="56"/>
      <c r="C56" s="56"/>
      <c r="D56" s="56"/>
      <c r="E56" s="56"/>
      <c r="F56" s="56"/>
      <c r="G56" s="56"/>
      <c r="H56" s="56"/>
      <c r="I56" s="56"/>
    </row>
    <row r="57" spans="1:9">
      <c r="A57" s="56"/>
      <c r="B57" s="56"/>
      <c r="C57" s="56"/>
      <c r="D57" s="56"/>
      <c r="E57" s="56"/>
      <c r="F57" s="56"/>
      <c r="G57" s="56"/>
      <c r="H57" s="56"/>
      <c r="I57" s="56"/>
    </row>
    <row r="58" spans="1:9">
      <c r="A58" s="36"/>
      <c r="B58" s="36"/>
      <c r="C58" s="36"/>
      <c r="D58" s="36"/>
      <c r="E58" s="36"/>
      <c r="F58" s="36"/>
      <c r="G58" s="36"/>
      <c r="H58" s="36"/>
      <c r="I58" s="36"/>
    </row>
    <row r="59" spans="1:9">
      <c r="A59" s="53"/>
      <c r="B59" s="54"/>
      <c r="C59" s="54"/>
      <c r="D59" s="54"/>
      <c r="E59" s="54"/>
      <c r="F59" s="54"/>
      <c r="G59" s="54"/>
      <c r="H59" s="54"/>
      <c r="I59" s="54"/>
    </row>
    <row r="60" spans="1:9">
      <c r="A60" s="36"/>
      <c r="B60" s="36"/>
      <c r="C60" s="36"/>
      <c r="D60" s="36"/>
      <c r="E60" s="36"/>
      <c r="F60" s="36"/>
      <c r="G60" s="36"/>
      <c r="H60" s="36"/>
      <c r="I60" s="36"/>
    </row>
    <row r="61" spans="1:9">
      <c r="A61" s="36"/>
      <c r="B61" s="36"/>
      <c r="C61" s="36"/>
      <c r="D61" s="36"/>
      <c r="E61" s="36"/>
      <c r="F61" s="36"/>
      <c r="G61" s="36"/>
      <c r="H61" s="36"/>
      <c r="I61" s="36"/>
    </row>
    <row r="62" spans="1:9">
      <c r="A62" s="27"/>
    </row>
    <row r="64" spans="1:9">
      <c r="A64" s="55"/>
      <c r="B64" s="55"/>
      <c r="C64" s="55"/>
      <c r="D64" s="55"/>
      <c r="E64" s="55"/>
      <c r="F64" s="55"/>
      <c r="G64" s="55"/>
      <c r="H64" s="55"/>
      <c r="I64" s="55"/>
    </row>
  </sheetData>
  <mergeCells count="26">
    <mergeCell ref="G6:I6"/>
    <mergeCell ref="A37:I37"/>
    <mergeCell ref="A51:I51"/>
    <mergeCell ref="A30:I30"/>
    <mergeCell ref="A11:I11"/>
    <mergeCell ref="A14:I14"/>
    <mergeCell ref="A32:I32"/>
    <mergeCell ref="A25:I25"/>
    <mergeCell ref="A13:I13"/>
    <mergeCell ref="A23:I23"/>
    <mergeCell ref="A24:I24"/>
    <mergeCell ref="A26:I26"/>
    <mergeCell ref="A28:I28"/>
    <mergeCell ref="A29:I29"/>
    <mergeCell ref="G1:I1"/>
    <mergeCell ref="G2:I2"/>
    <mergeCell ref="G3:I3"/>
    <mergeCell ref="A3:D3"/>
    <mergeCell ref="G4:I4"/>
    <mergeCell ref="A59:I59"/>
    <mergeCell ref="A64:I64"/>
    <mergeCell ref="A52:I52"/>
    <mergeCell ref="A53:B53"/>
    <mergeCell ref="A55:I55"/>
    <mergeCell ref="A56:I56"/>
    <mergeCell ref="A57:I57"/>
  </mergeCells>
  <pageMargins left="0.70866141732283472" right="0.70866141732283472" top="0.74803149606299213" bottom="0.74803149606299213" header="0.31496062992125984" footer="0.31496062992125984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workbookViewId="0">
      <selection activeCell="B9" sqref="B9"/>
    </sheetView>
  </sheetViews>
  <sheetFormatPr defaultRowHeight="15"/>
  <cols>
    <col min="2" max="2" width="66" customWidth="1"/>
    <col min="3" max="3" width="26.42578125" customWidth="1"/>
  </cols>
  <sheetData>
    <row r="1" spans="1:3">
      <c r="C1" s="1" t="s">
        <v>0</v>
      </c>
    </row>
    <row r="3" spans="1:3">
      <c r="A3" s="68" t="s">
        <v>116</v>
      </c>
      <c r="B3" s="68"/>
      <c r="C3" s="68"/>
    </row>
    <row r="4" spans="1:3">
      <c r="A4" s="69" t="s">
        <v>181</v>
      </c>
      <c r="B4" s="69"/>
      <c r="C4" s="69"/>
    </row>
    <row r="5" spans="1:3">
      <c r="A5" s="2"/>
      <c r="B5" s="2"/>
      <c r="C5" s="2"/>
    </row>
    <row r="6" spans="1:3">
      <c r="A6" s="3" t="s">
        <v>1</v>
      </c>
      <c r="B6" s="3" t="s">
        <v>2</v>
      </c>
      <c r="C6" s="3" t="s">
        <v>3</v>
      </c>
    </row>
    <row r="7" spans="1:3">
      <c r="A7" s="3">
        <v>1</v>
      </c>
      <c r="B7" s="3">
        <v>2</v>
      </c>
      <c r="C7" s="3">
        <v>3</v>
      </c>
    </row>
    <row r="8" spans="1:3">
      <c r="A8" s="4"/>
      <c r="B8" s="5" t="s">
        <v>4</v>
      </c>
      <c r="C8" s="35">
        <v>33099172.43</v>
      </c>
    </row>
    <row r="9" spans="1:3">
      <c r="A9" s="70"/>
      <c r="B9" s="6" t="s">
        <v>9</v>
      </c>
      <c r="C9" s="72">
        <v>21232463</v>
      </c>
    </row>
    <row r="10" spans="1:3">
      <c r="A10" s="71"/>
      <c r="B10" s="7" t="s">
        <v>10</v>
      </c>
      <c r="C10" s="73"/>
    </row>
    <row r="11" spans="1:3">
      <c r="A11" s="70"/>
      <c r="B11" s="8" t="s">
        <v>11</v>
      </c>
      <c r="C11" s="72">
        <v>12724644.050000001</v>
      </c>
    </row>
    <row r="12" spans="1:3">
      <c r="A12" s="71"/>
      <c r="B12" s="7" t="s">
        <v>12</v>
      </c>
      <c r="C12" s="73"/>
    </row>
    <row r="13" spans="1:3">
      <c r="A13" s="4"/>
      <c r="B13" s="4" t="s">
        <v>13</v>
      </c>
      <c r="C13" s="35">
        <v>11866709.43</v>
      </c>
    </row>
    <row r="14" spans="1:3">
      <c r="A14" s="70"/>
      <c r="B14" s="8" t="s">
        <v>11</v>
      </c>
      <c r="C14" s="72">
        <v>473663.37</v>
      </c>
    </row>
    <row r="15" spans="1:3">
      <c r="A15" s="71"/>
      <c r="B15" s="7" t="s">
        <v>12</v>
      </c>
      <c r="C15" s="73"/>
    </row>
    <row r="16" spans="1:3">
      <c r="A16" s="4"/>
      <c r="B16" s="5" t="s">
        <v>7</v>
      </c>
      <c r="C16" s="35">
        <v>2188322.6800000002</v>
      </c>
    </row>
    <row r="17" spans="1:3">
      <c r="A17" s="70"/>
      <c r="B17" s="8" t="s">
        <v>9</v>
      </c>
      <c r="C17" s="35"/>
    </row>
    <row r="18" spans="1:3">
      <c r="A18" s="71"/>
      <c r="B18" s="7" t="s">
        <v>14</v>
      </c>
      <c r="C18" s="35">
        <v>2188322.6800000002</v>
      </c>
    </row>
    <row r="19" spans="1:3">
      <c r="A19" s="70"/>
      <c r="B19" s="8" t="s">
        <v>11</v>
      </c>
      <c r="C19" s="35"/>
    </row>
    <row r="20" spans="1:3">
      <c r="A20" s="71"/>
      <c r="B20" s="7" t="s">
        <v>15</v>
      </c>
      <c r="C20" s="35">
        <v>2188322.6800000002</v>
      </c>
    </row>
    <row r="21" spans="1:3" ht="26.25" customHeight="1">
      <c r="A21" s="4"/>
      <c r="B21" s="9" t="s">
        <v>16</v>
      </c>
      <c r="C21" s="10"/>
    </row>
    <row r="22" spans="1:3">
      <c r="A22" s="4"/>
      <c r="B22" s="4" t="s">
        <v>17</v>
      </c>
      <c r="C22" s="10"/>
    </row>
    <row r="23" spans="1:3">
      <c r="A23" s="4"/>
      <c r="B23" s="4" t="s">
        <v>18</v>
      </c>
      <c r="C23" s="46">
        <v>118572.78</v>
      </c>
    </row>
    <row r="24" spans="1:3">
      <c r="A24" s="4"/>
      <c r="B24" s="4" t="s">
        <v>19</v>
      </c>
      <c r="C24" s="46">
        <v>522991.85</v>
      </c>
    </row>
    <row r="25" spans="1:3">
      <c r="A25" s="4"/>
      <c r="B25" s="5" t="s">
        <v>8</v>
      </c>
      <c r="C25" s="46">
        <v>737996.74</v>
      </c>
    </row>
    <row r="26" spans="1:3">
      <c r="A26" s="4"/>
      <c r="B26" s="4" t="s">
        <v>9</v>
      </c>
      <c r="C26" s="46"/>
    </row>
    <row r="27" spans="1:3">
      <c r="A27" s="4"/>
      <c r="B27" s="4" t="s">
        <v>20</v>
      </c>
      <c r="C27" s="46"/>
    </row>
    <row r="28" spans="1:3">
      <c r="A28" s="4"/>
      <c r="B28" s="4" t="s">
        <v>21</v>
      </c>
      <c r="C28" s="46">
        <v>737996.74</v>
      </c>
    </row>
    <row r="29" spans="1:3">
      <c r="A29" s="74"/>
      <c r="B29" s="8" t="s">
        <v>11</v>
      </c>
      <c r="C29" s="75"/>
    </row>
    <row r="30" spans="1:3">
      <c r="A30" s="74"/>
      <c r="B30" s="7" t="s">
        <v>22</v>
      </c>
      <c r="C30" s="76"/>
    </row>
    <row r="32" spans="1:3" ht="31.5" customHeight="1">
      <c r="A32" s="67" t="s">
        <v>180</v>
      </c>
      <c r="B32" s="67"/>
      <c r="C32" s="67"/>
    </row>
  </sheetData>
  <mergeCells count="13">
    <mergeCell ref="A32:C32"/>
    <mergeCell ref="A3:C3"/>
    <mergeCell ref="A4:C4"/>
    <mergeCell ref="A9:A10"/>
    <mergeCell ref="C9:C10"/>
    <mergeCell ref="A11:A12"/>
    <mergeCell ref="C11:C12"/>
    <mergeCell ref="A29:A30"/>
    <mergeCell ref="C29:C30"/>
    <mergeCell ref="A14:A15"/>
    <mergeCell ref="C14:C15"/>
    <mergeCell ref="A17:A18"/>
    <mergeCell ref="A19:A20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topLeftCell="A64" workbookViewId="0">
      <selection activeCell="H71" sqref="H71"/>
    </sheetView>
  </sheetViews>
  <sheetFormatPr defaultRowHeight="15"/>
  <cols>
    <col min="1" max="1" width="27.28515625" style="2" customWidth="1"/>
    <col min="2" max="2" width="9.140625" style="2"/>
    <col min="3" max="3" width="12" style="2" customWidth="1"/>
    <col min="4" max="4" width="13" style="2" customWidth="1"/>
    <col min="5" max="5" width="14.42578125" style="2" customWidth="1"/>
    <col min="6" max="6" width="12" style="2" bestFit="1" customWidth="1"/>
    <col min="7" max="7" width="15.5703125" style="2" customWidth="1"/>
    <col min="8" max="8" width="15.85546875" style="2" customWidth="1"/>
    <col min="9" max="9" width="12" style="2" bestFit="1" customWidth="1"/>
    <col min="10" max="16384" width="9.140625" style="2"/>
  </cols>
  <sheetData>
    <row r="1" spans="1:9">
      <c r="H1" s="69" t="s">
        <v>117</v>
      </c>
      <c r="I1" s="69"/>
    </row>
    <row r="2" spans="1:9">
      <c r="B2" s="69" t="s">
        <v>118</v>
      </c>
      <c r="C2" s="69"/>
      <c r="D2" s="69"/>
      <c r="E2" s="69"/>
      <c r="F2" s="69"/>
      <c r="G2" s="69"/>
      <c r="H2" s="69"/>
      <c r="I2" s="29"/>
    </row>
    <row r="3" spans="1:9">
      <c r="B3" s="69" t="s">
        <v>133</v>
      </c>
      <c r="C3" s="69"/>
      <c r="D3" s="69"/>
      <c r="E3" s="69"/>
      <c r="F3" s="69"/>
      <c r="G3" s="69"/>
      <c r="H3" s="69"/>
      <c r="I3" s="29"/>
    </row>
    <row r="4" spans="1:9" ht="15.75" thickBot="1"/>
    <row r="5" spans="1:9" ht="15" customHeight="1">
      <c r="A5" s="77" t="s">
        <v>2</v>
      </c>
      <c r="B5" s="77" t="s">
        <v>23</v>
      </c>
      <c r="C5" s="77" t="s">
        <v>24</v>
      </c>
      <c r="D5" s="80" t="s">
        <v>25</v>
      </c>
      <c r="E5" s="81"/>
      <c r="F5" s="81"/>
      <c r="G5" s="81"/>
      <c r="H5" s="81"/>
      <c r="I5" s="82"/>
    </row>
    <row r="6" spans="1:9" ht="15.75" customHeight="1" thickBot="1">
      <c r="A6" s="78"/>
      <c r="B6" s="78"/>
      <c r="C6" s="78"/>
      <c r="D6" s="83" t="s">
        <v>26</v>
      </c>
      <c r="E6" s="84"/>
      <c r="F6" s="84"/>
      <c r="G6" s="84"/>
      <c r="H6" s="84"/>
      <c r="I6" s="85"/>
    </row>
    <row r="7" spans="1:9" ht="15.75" thickBot="1">
      <c r="A7" s="78"/>
      <c r="B7" s="78"/>
      <c r="C7" s="78"/>
      <c r="D7" s="77" t="s">
        <v>27</v>
      </c>
      <c r="E7" s="86" t="s">
        <v>6</v>
      </c>
      <c r="F7" s="87"/>
      <c r="G7" s="87"/>
      <c r="H7" s="87"/>
      <c r="I7" s="88"/>
    </row>
    <row r="8" spans="1:9" ht="92.25" customHeight="1" thickBot="1">
      <c r="A8" s="78"/>
      <c r="B8" s="78"/>
      <c r="C8" s="78"/>
      <c r="D8" s="78"/>
      <c r="E8" s="77" t="s">
        <v>28</v>
      </c>
      <c r="F8" s="77" t="s">
        <v>29</v>
      </c>
      <c r="G8" s="77" t="s">
        <v>30</v>
      </c>
      <c r="H8" s="86" t="s">
        <v>31</v>
      </c>
      <c r="I8" s="88"/>
    </row>
    <row r="9" spans="1:9" ht="30.75" thickBot="1">
      <c r="A9" s="79"/>
      <c r="B9" s="79"/>
      <c r="C9" s="79"/>
      <c r="D9" s="79"/>
      <c r="E9" s="79"/>
      <c r="F9" s="79"/>
      <c r="G9" s="79"/>
      <c r="H9" s="48" t="s">
        <v>32</v>
      </c>
      <c r="I9" s="48" t="s">
        <v>33</v>
      </c>
    </row>
    <row r="10" spans="1:9" ht="15.75" thickBot="1">
      <c r="A10" s="47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</row>
    <row r="11" spans="1:9" ht="30.75" thickBot="1">
      <c r="A11" s="13" t="s">
        <v>34</v>
      </c>
      <c r="B11" s="12">
        <v>100</v>
      </c>
      <c r="C11" s="12" t="s">
        <v>35</v>
      </c>
      <c r="D11" s="18">
        <f>D13+D15+D19+D20+D21+D22+D23</f>
        <v>107005150</v>
      </c>
      <c r="E11" s="18">
        <f>E15</f>
        <v>92005150</v>
      </c>
      <c r="F11" s="18">
        <f>F21</f>
        <v>0</v>
      </c>
      <c r="G11" s="18">
        <f>G21</f>
        <v>0</v>
      </c>
      <c r="H11" s="18">
        <f>H15+H19+H20+H22+H23</f>
        <v>15000000</v>
      </c>
      <c r="I11" s="14"/>
    </row>
    <row r="12" spans="1:9" ht="15.75" thickBot="1">
      <c r="A12" s="15" t="s">
        <v>6</v>
      </c>
      <c r="B12" s="14"/>
      <c r="C12" s="14"/>
      <c r="D12" s="14"/>
      <c r="E12" s="14"/>
      <c r="F12" s="14"/>
      <c r="G12" s="14"/>
      <c r="H12" s="14"/>
      <c r="I12" s="14"/>
    </row>
    <row r="13" spans="1:9" ht="15.75" thickBot="1">
      <c r="A13" s="13" t="s">
        <v>36</v>
      </c>
      <c r="B13" s="12">
        <v>110</v>
      </c>
      <c r="C13" s="14"/>
      <c r="D13" s="14"/>
      <c r="E13" s="12" t="s">
        <v>35</v>
      </c>
      <c r="F13" s="12" t="s">
        <v>35</v>
      </c>
      <c r="G13" s="12" t="s">
        <v>35</v>
      </c>
      <c r="H13" s="14"/>
      <c r="I13" s="12" t="s">
        <v>35</v>
      </c>
    </row>
    <row r="14" spans="1:9" ht="15.75" thickBot="1">
      <c r="A14" s="13"/>
      <c r="B14" s="14"/>
      <c r="C14" s="14"/>
      <c r="D14" s="14"/>
      <c r="E14" s="14"/>
      <c r="F14" s="14"/>
      <c r="G14" s="14"/>
      <c r="H14" s="14"/>
      <c r="I14" s="14"/>
    </row>
    <row r="15" spans="1:9" ht="30.75" thickBot="1">
      <c r="A15" s="13" t="s">
        <v>37</v>
      </c>
      <c r="B15" s="12">
        <v>120</v>
      </c>
      <c r="C15" s="14">
        <v>130</v>
      </c>
      <c r="D15" s="17">
        <f>E15+H15</f>
        <v>107005150</v>
      </c>
      <c r="E15" s="17">
        <v>92005150</v>
      </c>
      <c r="F15" s="12" t="s">
        <v>35</v>
      </c>
      <c r="G15" s="12" t="s">
        <v>35</v>
      </c>
      <c r="H15" s="17">
        <v>15000000</v>
      </c>
      <c r="I15" s="12"/>
    </row>
    <row r="16" spans="1:9" ht="15.75" thickBot="1">
      <c r="A16" s="13" t="s">
        <v>87</v>
      </c>
      <c r="B16" s="12"/>
      <c r="C16" s="14"/>
      <c r="D16" s="17"/>
      <c r="E16" s="17"/>
      <c r="F16" s="12"/>
      <c r="G16" s="12"/>
      <c r="H16" s="12"/>
      <c r="I16" s="12"/>
    </row>
    <row r="17" spans="1:9" ht="30.75" thickBot="1">
      <c r="A17" s="13" t="s">
        <v>170</v>
      </c>
      <c r="B17" s="12"/>
      <c r="C17" s="14"/>
      <c r="D17" s="17">
        <f>E17</f>
        <v>92005150</v>
      </c>
      <c r="E17" s="17">
        <v>92005150</v>
      </c>
      <c r="F17" s="12"/>
      <c r="G17" s="12"/>
      <c r="H17" s="12"/>
      <c r="I17" s="12"/>
    </row>
    <row r="18" spans="1:9" ht="80.25" customHeight="1" thickBot="1">
      <c r="A18" s="13" t="s">
        <v>31</v>
      </c>
      <c r="B18" s="14"/>
      <c r="C18" s="14"/>
      <c r="D18" s="17">
        <f>H18</f>
        <v>15000000</v>
      </c>
      <c r="E18" s="12"/>
      <c r="F18" s="12"/>
      <c r="G18" s="12"/>
      <c r="H18" s="17">
        <v>15000000</v>
      </c>
      <c r="I18" s="12"/>
    </row>
    <row r="19" spans="1:9" ht="45.75" thickBot="1">
      <c r="A19" s="13" t="s">
        <v>38</v>
      </c>
      <c r="B19" s="12">
        <v>130</v>
      </c>
      <c r="C19" s="14"/>
      <c r="D19" s="12"/>
      <c r="E19" s="12" t="s">
        <v>35</v>
      </c>
      <c r="F19" s="12" t="s">
        <v>35</v>
      </c>
      <c r="G19" s="12" t="s">
        <v>35</v>
      </c>
      <c r="H19" s="12"/>
      <c r="I19" s="12" t="s">
        <v>35</v>
      </c>
    </row>
    <row r="20" spans="1:9" ht="90.75" customHeight="1" thickBot="1">
      <c r="A20" s="13" t="s">
        <v>39</v>
      </c>
      <c r="B20" s="12">
        <v>140</v>
      </c>
      <c r="C20" s="14"/>
      <c r="D20" s="12"/>
      <c r="E20" s="12" t="s">
        <v>35</v>
      </c>
      <c r="F20" s="12" t="s">
        <v>35</v>
      </c>
      <c r="G20" s="12" t="s">
        <v>35</v>
      </c>
      <c r="H20" s="12"/>
      <c r="I20" s="12" t="s">
        <v>35</v>
      </c>
    </row>
    <row r="21" spans="1:9" ht="45.75" thickBot="1">
      <c r="A21" s="13" t="s">
        <v>40</v>
      </c>
      <c r="B21" s="12">
        <v>150</v>
      </c>
      <c r="C21" s="14"/>
      <c r="D21" s="12"/>
      <c r="E21" s="12" t="s">
        <v>35</v>
      </c>
      <c r="F21" s="12"/>
      <c r="G21" s="12"/>
      <c r="H21" s="12" t="s">
        <v>35</v>
      </c>
      <c r="I21" s="12" t="s">
        <v>35</v>
      </c>
    </row>
    <row r="22" spans="1:9" ht="60.75" thickBot="1">
      <c r="A22" s="13" t="s">
        <v>171</v>
      </c>
      <c r="B22" s="12">
        <v>160</v>
      </c>
      <c r="C22" s="14">
        <v>180</v>
      </c>
      <c r="D22" s="17">
        <f>H22</f>
        <v>0</v>
      </c>
      <c r="E22" s="12" t="s">
        <v>35</v>
      </c>
      <c r="F22" s="12" t="s">
        <v>35</v>
      </c>
      <c r="G22" s="12" t="s">
        <v>35</v>
      </c>
      <c r="H22" s="17"/>
      <c r="I22" s="12"/>
    </row>
    <row r="23" spans="1:9" ht="30.75" thickBot="1">
      <c r="A23" s="13" t="s">
        <v>41</v>
      </c>
      <c r="B23" s="12">
        <v>180</v>
      </c>
      <c r="C23" s="12" t="s">
        <v>35</v>
      </c>
      <c r="D23" s="12"/>
      <c r="E23" s="12" t="s">
        <v>35</v>
      </c>
      <c r="F23" s="12" t="s">
        <v>35</v>
      </c>
      <c r="G23" s="12" t="s">
        <v>35</v>
      </c>
      <c r="H23" s="12"/>
      <c r="I23" s="12" t="s">
        <v>35</v>
      </c>
    </row>
    <row r="24" spans="1:9" ht="15.75" thickBot="1">
      <c r="A24" s="13"/>
      <c r="B24" s="14"/>
      <c r="C24" s="14"/>
      <c r="D24" s="12"/>
      <c r="E24" s="12"/>
      <c r="F24" s="12"/>
      <c r="G24" s="12"/>
      <c r="H24" s="12"/>
      <c r="I24" s="12"/>
    </row>
    <row r="25" spans="1:9" ht="30.75" thickBot="1">
      <c r="A25" s="13" t="s">
        <v>42</v>
      </c>
      <c r="B25" s="12">
        <v>200</v>
      </c>
      <c r="C25" s="12" t="s">
        <v>35</v>
      </c>
      <c r="D25" s="17">
        <f>E25+F25+G25+H25</f>
        <v>107112302.25</v>
      </c>
      <c r="E25" s="17">
        <f>E27+E37+E40+E44+E45+E47</f>
        <v>92005150</v>
      </c>
      <c r="F25" s="17">
        <f t="shared" ref="F25:I25" si="0">F27+F37+F40+F44+F45+F47</f>
        <v>0</v>
      </c>
      <c r="G25" s="17">
        <f t="shared" si="0"/>
        <v>0</v>
      </c>
      <c r="H25" s="17">
        <f>H27+H37+H40+H44+H45+H47</f>
        <v>15107152.25</v>
      </c>
      <c r="I25" s="17">
        <f t="shared" si="0"/>
        <v>0</v>
      </c>
    </row>
    <row r="26" spans="1:9" ht="15.75" thickBot="1">
      <c r="A26" s="15" t="s">
        <v>65</v>
      </c>
      <c r="B26" s="14"/>
      <c r="C26" s="14"/>
      <c r="D26" s="12"/>
      <c r="E26" s="12"/>
      <c r="F26" s="12"/>
      <c r="G26" s="12"/>
      <c r="H26" s="12"/>
      <c r="I26" s="12"/>
    </row>
    <row r="27" spans="1:9" ht="15.75" thickBot="1">
      <c r="A27" s="13" t="s">
        <v>43</v>
      </c>
      <c r="B27" s="12">
        <v>210</v>
      </c>
      <c r="C27" s="14">
        <v>110</v>
      </c>
      <c r="D27" s="17">
        <f>E27+F27+G27+H27</f>
        <v>93523700</v>
      </c>
      <c r="E27" s="17">
        <f>E29+E33+E34+E35+E36</f>
        <v>83093700</v>
      </c>
      <c r="F27" s="17">
        <f t="shared" ref="F27:I27" si="1">F29+F33+F34+F35+F36</f>
        <v>0</v>
      </c>
      <c r="G27" s="17">
        <f t="shared" si="1"/>
        <v>0</v>
      </c>
      <c r="H27" s="17">
        <f t="shared" si="1"/>
        <v>10430000</v>
      </c>
      <c r="I27" s="17">
        <f t="shared" si="1"/>
        <v>0</v>
      </c>
    </row>
    <row r="28" spans="1:9" ht="15.75" thickBot="1">
      <c r="A28" s="13" t="s">
        <v>5</v>
      </c>
      <c r="B28" s="14"/>
      <c r="C28" s="14"/>
      <c r="D28" s="12"/>
      <c r="E28" s="12"/>
      <c r="F28" s="12"/>
      <c r="G28" s="12"/>
      <c r="H28" s="12"/>
      <c r="I28" s="12"/>
    </row>
    <row r="29" spans="1:9" ht="45.75" thickBot="1">
      <c r="A29" s="15" t="s">
        <v>66</v>
      </c>
      <c r="B29" s="12">
        <v>211</v>
      </c>
      <c r="C29" s="19" t="s">
        <v>157</v>
      </c>
      <c r="D29" s="17">
        <f t="shared" ref="D29:D32" si="2">E29+F29+G29+H29</f>
        <v>93341700</v>
      </c>
      <c r="E29" s="17">
        <f>E30+E32</f>
        <v>82923700</v>
      </c>
      <c r="F29" s="17">
        <f t="shared" ref="F29:I29" si="3">F30+F32</f>
        <v>0</v>
      </c>
      <c r="G29" s="17">
        <f t="shared" si="3"/>
        <v>0</v>
      </c>
      <c r="H29" s="17">
        <f t="shared" si="3"/>
        <v>10418000</v>
      </c>
      <c r="I29" s="17">
        <f t="shared" si="3"/>
        <v>0</v>
      </c>
    </row>
    <row r="30" spans="1:9" ht="30.75" thickBot="1">
      <c r="A30" s="16" t="s">
        <v>67</v>
      </c>
      <c r="B30" s="14"/>
      <c r="C30" s="14">
        <v>111</v>
      </c>
      <c r="D30" s="17">
        <f t="shared" si="2"/>
        <v>72203300</v>
      </c>
      <c r="E30" s="17">
        <v>64203300</v>
      </c>
      <c r="F30" s="12"/>
      <c r="G30" s="12"/>
      <c r="H30" s="17">
        <v>8000000</v>
      </c>
      <c r="I30" s="12"/>
    </row>
    <row r="31" spans="1:9" ht="75.75" thickBot="1">
      <c r="A31" s="16" t="s">
        <v>68</v>
      </c>
      <c r="B31" s="14"/>
      <c r="C31" s="14">
        <v>111</v>
      </c>
      <c r="D31" s="17">
        <f t="shared" si="2"/>
        <v>490100</v>
      </c>
      <c r="E31" s="17">
        <v>490100</v>
      </c>
      <c r="F31" s="12"/>
      <c r="G31" s="12"/>
      <c r="H31" s="12"/>
      <c r="I31" s="12"/>
    </row>
    <row r="32" spans="1:9" ht="45.75" thickBot="1">
      <c r="A32" s="16" t="s">
        <v>44</v>
      </c>
      <c r="B32" s="14"/>
      <c r="C32" s="14">
        <v>119</v>
      </c>
      <c r="D32" s="17">
        <f t="shared" si="2"/>
        <v>21138400</v>
      </c>
      <c r="E32" s="17">
        <v>18720400</v>
      </c>
      <c r="F32" s="12"/>
      <c r="G32" s="12"/>
      <c r="H32" s="17">
        <v>2418000</v>
      </c>
      <c r="I32" s="12"/>
    </row>
    <row r="33" spans="1:9" ht="46.5" customHeight="1" thickBot="1">
      <c r="A33" s="15" t="s">
        <v>154</v>
      </c>
      <c r="B33" s="12">
        <v>212</v>
      </c>
      <c r="C33" s="14">
        <v>112</v>
      </c>
      <c r="D33" s="17">
        <f>E33+F33+G33+H33</f>
        <v>2000</v>
      </c>
      <c r="E33" s="17"/>
      <c r="F33" s="12"/>
      <c r="G33" s="17"/>
      <c r="H33" s="17">
        <v>2000</v>
      </c>
      <c r="I33" s="12"/>
    </row>
    <row r="34" spans="1:9" ht="46.5" customHeight="1" thickBot="1">
      <c r="A34" s="15" t="s">
        <v>155</v>
      </c>
      <c r="B34" s="12">
        <v>213</v>
      </c>
      <c r="C34" s="14">
        <v>112</v>
      </c>
      <c r="D34" s="17">
        <f>E34+F34+G34+H34</f>
        <v>0</v>
      </c>
      <c r="E34" s="17"/>
      <c r="F34" s="12"/>
      <c r="G34" s="17"/>
      <c r="H34" s="17"/>
      <c r="I34" s="12"/>
    </row>
    <row r="35" spans="1:9" ht="47.25" customHeight="1" thickBot="1">
      <c r="A35" s="15" t="s">
        <v>142</v>
      </c>
      <c r="B35" s="12">
        <v>214</v>
      </c>
      <c r="C35" s="14">
        <v>111.11199999999999</v>
      </c>
      <c r="D35" s="17">
        <f>E35+F35+G35+H35</f>
        <v>180000</v>
      </c>
      <c r="E35" s="17">
        <v>170000</v>
      </c>
      <c r="F35" s="12"/>
      <c r="G35" s="17"/>
      <c r="H35" s="17">
        <v>10000</v>
      </c>
      <c r="I35" s="12"/>
    </row>
    <row r="36" spans="1:9" ht="47.25" customHeight="1" thickBot="1">
      <c r="A36" s="15" t="s">
        <v>156</v>
      </c>
      <c r="B36" s="12">
        <v>215</v>
      </c>
      <c r="C36" s="14">
        <v>112</v>
      </c>
      <c r="D36" s="17">
        <f>E36+F36+G36+H36</f>
        <v>0</v>
      </c>
      <c r="E36" s="17"/>
      <c r="F36" s="12"/>
      <c r="G36" s="17"/>
      <c r="H36" s="17"/>
      <c r="I36" s="12"/>
    </row>
    <row r="37" spans="1:9" ht="30.75" thickBot="1">
      <c r="A37" s="13" t="s">
        <v>48</v>
      </c>
      <c r="B37" s="12">
        <v>220</v>
      </c>
      <c r="C37" s="14">
        <v>300</v>
      </c>
      <c r="D37" s="17">
        <f>E37+F37+G37+H37</f>
        <v>0</v>
      </c>
      <c r="E37" s="17">
        <v>0</v>
      </c>
      <c r="F37" s="17">
        <v>0</v>
      </c>
      <c r="G37" s="17">
        <v>0</v>
      </c>
      <c r="H37" s="17"/>
      <c r="I37" s="17">
        <v>0</v>
      </c>
    </row>
    <row r="38" spans="1:9" ht="15.75" thickBot="1">
      <c r="A38" s="13" t="s">
        <v>5</v>
      </c>
      <c r="B38" s="14"/>
      <c r="C38" s="14"/>
      <c r="D38" s="12"/>
      <c r="E38" s="12"/>
      <c r="F38" s="12"/>
      <c r="G38" s="12"/>
      <c r="H38" s="17"/>
      <c r="I38" s="12"/>
    </row>
    <row r="39" spans="1:9" ht="15.75" thickBot="1">
      <c r="A39" s="15" t="s">
        <v>172</v>
      </c>
      <c r="B39" s="14"/>
      <c r="C39" s="14">
        <v>321</v>
      </c>
      <c r="D39" s="17">
        <f>SUM(H39)</f>
        <v>0</v>
      </c>
      <c r="E39" s="12"/>
      <c r="F39" s="12"/>
      <c r="G39" s="12"/>
      <c r="H39" s="17"/>
      <c r="I39" s="12"/>
    </row>
    <row r="40" spans="1:9" ht="45.75" thickBot="1">
      <c r="A40" s="13" t="s">
        <v>69</v>
      </c>
      <c r="B40" s="12">
        <v>230</v>
      </c>
      <c r="C40" s="14">
        <v>850</v>
      </c>
      <c r="D40" s="17">
        <f t="shared" ref="D40:D46" si="4">E40+F40+G40+H40</f>
        <v>892410</v>
      </c>
      <c r="E40" s="17">
        <f>E41+E42+E43</f>
        <v>732410</v>
      </c>
      <c r="F40" s="17">
        <f t="shared" ref="F40:I40" si="5">F41+F42+F43</f>
        <v>0</v>
      </c>
      <c r="G40" s="17">
        <f t="shared" si="5"/>
        <v>0</v>
      </c>
      <c r="H40" s="17">
        <f t="shared" si="5"/>
        <v>160000</v>
      </c>
      <c r="I40" s="17">
        <f t="shared" si="5"/>
        <v>0</v>
      </c>
    </row>
    <row r="41" spans="1:9" ht="48" customHeight="1" thickBot="1">
      <c r="A41" s="16" t="s">
        <v>70</v>
      </c>
      <c r="B41" s="14"/>
      <c r="C41" s="14">
        <v>851</v>
      </c>
      <c r="D41" s="17">
        <f t="shared" si="4"/>
        <v>832410</v>
      </c>
      <c r="E41" s="17">
        <v>732410</v>
      </c>
      <c r="F41" s="12"/>
      <c r="G41" s="12"/>
      <c r="H41" s="17">
        <v>100000</v>
      </c>
      <c r="I41" s="12"/>
    </row>
    <row r="42" spans="1:9" ht="36.75" customHeight="1" thickBot="1">
      <c r="A42" s="16" t="s">
        <v>71</v>
      </c>
      <c r="B42" s="14"/>
      <c r="C42" s="14">
        <v>852</v>
      </c>
      <c r="D42" s="17">
        <f t="shared" si="4"/>
        <v>20000</v>
      </c>
      <c r="E42" s="12"/>
      <c r="F42" s="12"/>
      <c r="G42" s="12"/>
      <c r="H42" s="17">
        <v>20000</v>
      </c>
      <c r="I42" s="12"/>
    </row>
    <row r="43" spans="1:9" ht="21.75" customHeight="1" thickBot="1">
      <c r="A43" s="16" t="s">
        <v>72</v>
      </c>
      <c r="B43" s="14"/>
      <c r="C43" s="14">
        <v>853</v>
      </c>
      <c r="D43" s="17">
        <f t="shared" si="4"/>
        <v>40000</v>
      </c>
      <c r="E43" s="12"/>
      <c r="F43" s="12"/>
      <c r="G43" s="12"/>
      <c r="H43" s="17">
        <v>40000</v>
      </c>
      <c r="I43" s="12"/>
    </row>
    <row r="44" spans="1:9" ht="30.75" thickBot="1">
      <c r="A44" s="13" t="s">
        <v>53</v>
      </c>
      <c r="B44" s="12">
        <v>240</v>
      </c>
      <c r="C44" s="14"/>
      <c r="D44" s="17">
        <f t="shared" si="4"/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1:9" ht="48.75" customHeight="1" thickBot="1">
      <c r="A45" s="13" t="s">
        <v>74</v>
      </c>
      <c r="B45" s="12">
        <v>250</v>
      </c>
      <c r="C45" s="14">
        <v>240</v>
      </c>
      <c r="D45" s="17">
        <f t="shared" si="4"/>
        <v>0</v>
      </c>
      <c r="E45" s="17">
        <v>0</v>
      </c>
      <c r="F45" s="17">
        <f t="shared" ref="F45:I45" si="6">F46</f>
        <v>0</v>
      </c>
      <c r="G45" s="17">
        <f t="shared" si="6"/>
        <v>0</v>
      </c>
      <c r="H45" s="17">
        <f t="shared" si="6"/>
        <v>0</v>
      </c>
      <c r="I45" s="17">
        <f t="shared" si="6"/>
        <v>0</v>
      </c>
    </row>
    <row r="46" spans="1:9" ht="30.75" thickBot="1">
      <c r="A46" s="16" t="s">
        <v>73</v>
      </c>
      <c r="B46" s="14"/>
      <c r="C46" s="14">
        <v>244</v>
      </c>
      <c r="D46" s="17">
        <f t="shared" si="4"/>
        <v>0</v>
      </c>
      <c r="E46" s="17">
        <v>0</v>
      </c>
      <c r="F46" s="12"/>
      <c r="G46" s="12"/>
      <c r="H46" s="17"/>
      <c r="I46" s="12"/>
    </row>
    <row r="47" spans="1:9" ht="30">
      <c r="A47" s="30" t="s">
        <v>54</v>
      </c>
      <c r="B47" s="93">
        <v>260</v>
      </c>
      <c r="C47" s="93" t="s">
        <v>35</v>
      </c>
      <c r="D47" s="91">
        <f t="shared" ref="D47" si="7">D50+D66+D67</f>
        <v>12696192.25</v>
      </c>
      <c r="E47" s="91">
        <f>E50+E66+E67</f>
        <v>8179040</v>
      </c>
      <c r="F47" s="91">
        <f t="shared" ref="F47:I47" si="8">F50+F66+F67</f>
        <v>0</v>
      </c>
      <c r="G47" s="91">
        <f t="shared" si="8"/>
        <v>0</v>
      </c>
      <c r="H47" s="91">
        <f t="shared" si="8"/>
        <v>4517152.25</v>
      </c>
      <c r="I47" s="91">
        <f t="shared" si="8"/>
        <v>0</v>
      </c>
    </row>
    <row r="48" spans="1:9" ht="15.75" thickBot="1">
      <c r="A48" s="31" t="s">
        <v>55</v>
      </c>
      <c r="B48" s="92"/>
      <c r="C48" s="92"/>
      <c r="D48" s="92"/>
      <c r="E48" s="92"/>
      <c r="F48" s="92"/>
      <c r="G48" s="92"/>
      <c r="H48" s="92"/>
      <c r="I48" s="92"/>
    </row>
    <row r="49" spans="1:9" ht="15.75" thickBot="1">
      <c r="A49" s="13" t="s">
        <v>5</v>
      </c>
      <c r="B49" s="14"/>
      <c r="C49" s="14"/>
      <c r="D49" s="12"/>
      <c r="E49" s="12"/>
      <c r="F49" s="12"/>
      <c r="G49" s="12"/>
      <c r="H49" s="12"/>
      <c r="I49" s="12"/>
    </row>
    <row r="50" spans="1:9" ht="15.75" thickBot="1">
      <c r="A50" s="13" t="s">
        <v>75</v>
      </c>
      <c r="B50" s="14"/>
      <c r="C50" s="14">
        <v>240</v>
      </c>
      <c r="D50" s="17">
        <f t="shared" ref="D50:D90" si="9">E50+F50+G50+H50</f>
        <v>6080000</v>
      </c>
      <c r="E50" s="17">
        <f>E51+E52+E53+E57+E58+E63</f>
        <v>4070000</v>
      </c>
      <c r="F50" s="17">
        <f t="shared" ref="F50:I50" si="10">F51+F52+F53+F57+F58+F63</f>
        <v>0</v>
      </c>
      <c r="G50" s="17">
        <f t="shared" si="10"/>
        <v>0</v>
      </c>
      <c r="H50" s="17">
        <f t="shared" si="10"/>
        <v>2010000</v>
      </c>
      <c r="I50" s="17">
        <f t="shared" si="10"/>
        <v>0</v>
      </c>
    </row>
    <row r="51" spans="1:9" ht="15.75" thickBot="1">
      <c r="A51" s="15" t="s">
        <v>78</v>
      </c>
      <c r="B51" s="14"/>
      <c r="C51" s="14">
        <v>244</v>
      </c>
      <c r="D51" s="17">
        <f t="shared" si="9"/>
        <v>270000</v>
      </c>
      <c r="E51" s="17">
        <v>200000</v>
      </c>
      <c r="F51" s="12"/>
      <c r="G51" s="12"/>
      <c r="H51" s="17">
        <v>70000</v>
      </c>
      <c r="I51" s="12"/>
    </row>
    <row r="52" spans="1:9" ht="15.75" thickBot="1">
      <c r="A52" s="15" t="s">
        <v>79</v>
      </c>
      <c r="B52" s="14"/>
      <c r="C52" s="14">
        <v>244</v>
      </c>
      <c r="D52" s="17">
        <f t="shared" si="9"/>
        <v>0</v>
      </c>
      <c r="E52" s="12"/>
      <c r="F52" s="12"/>
      <c r="G52" s="12"/>
      <c r="H52" s="17"/>
      <c r="I52" s="12"/>
    </row>
    <row r="53" spans="1:9" ht="30.75" thickBot="1">
      <c r="A53" s="15" t="s">
        <v>80</v>
      </c>
      <c r="B53" s="14"/>
      <c r="C53" s="14">
        <v>244</v>
      </c>
      <c r="D53" s="17">
        <f t="shared" si="9"/>
        <v>2870000</v>
      </c>
      <c r="E53" s="17">
        <f>E54+E55+E56</f>
        <v>2570000</v>
      </c>
      <c r="F53" s="17">
        <f t="shared" ref="F53:I53" si="11">F54+F55+F56</f>
        <v>0</v>
      </c>
      <c r="G53" s="17">
        <f t="shared" si="11"/>
        <v>0</v>
      </c>
      <c r="H53" s="17">
        <f t="shared" si="11"/>
        <v>300000</v>
      </c>
      <c r="I53" s="17">
        <f t="shared" si="11"/>
        <v>0</v>
      </c>
    </row>
    <row r="54" spans="1:9" ht="30.75" thickBot="1">
      <c r="A54" s="16" t="s">
        <v>45</v>
      </c>
      <c r="B54" s="14"/>
      <c r="C54" s="14">
        <v>244</v>
      </c>
      <c r="D54" s="17">
        <f t="shared" si="9"/>
        <v>1650000</v>
      </c>
      <c r="E54" s="17">
        <v>1500000</v>
      </c>
      <c r="F54" s="12"/>
      <c r="G54" s="12"/>
      <c r="H54" s="17">
        <v>150000</v>
      </c>
      <c r="I54" s="12"/>
    </row>
    <row r="55" spans="1:9" ht="30.75" thickBot="1">
      <c r="A55" s="16" t="s">
        <v>46</v>
      </c>
      <c r="B55" s="14"/>
      <c r="C55" s="14">
        <v>244</v>
      </c>
      <c r="D55" s="17">
        <f t="shared" si="9"/>
        <v>800000</v>
      </c>
      <c r="E55" s="17">
        <v>700000</v>
      </c>
      <c r="F55" s="12"/>
      <c r="G55" s="12"/>
      <c r="H55" s="17">
        <v>100000</v>
      </c>
      <c r="I55" s="12"/>
    </row>
    <row r="56" spans="1:9" ht="45.75" thickBot="1">
      <c r="A56" s="16" t="s">
        <v>47</v>
      </c>
      <c r="B56" s="14"/>
      <c r="C56" s="14">
        <v>244</v>
      </c>
      <c r="D56" s="17">
        <f t="shared" si="9"/>
        <v>420000</v>
      </c>
      <c r="E56" s="17">
        <v>370000</v>
      </c>
      <c r="F56" s="12"/>
      <c r="G56" s="12"/>
      <c r="H56" s="17">
        <v>50000</v>
      </c>
      <c r="I56" s="12"/>
    </row>
    <row r="57" spans="1:9" ht="30.75" thickBot="1">
      <c r="A57" s="15" t="s">
        <v>76</v>
      </c>
      <c r="B57" s="14"/>
      <c r="C57" s="14">
        <v>244</v>
      </c>
      <c r="D57" s="17">
        <f t="shared" si="9"/>
        <v>0</v>
      </c>
      <c r="E57" s="12"/>
      <c r="F57" s="12"/>
      <c r="G57" s="12"/>
      <c r="H57" s="17"/>
      <c r="I57" s="12"/>
    </row>
    <row r="58" spans="1:9" ht="45.75" thickBot="1">
      <c r="A58" s="15" t="s">
        <v>81</v>
      </c>
      <c r="B58" s="14"/>
      <c r="C58" s="14">
        <v>240</v>
      </c>
      <c r="D58" s="17">
        <f t="shared" si="9"/>
        <v>1640000</v>
      </c>
      <c r="E58" s="17">
        <f>E59+E60+E61+E62</f>
        <v>800000</v>
      </c>
      <c r="F58" s="17">
        <f t="shared" ref="F58:I58" si="12">F59+F60+F61+F62</f>
        <v>0</v>
      </c>
      <c r="G58" s="17">
        <f t="shared" si="12"/>
        <v>0</v>
      </c>
      <c r="H58" s="17">
        <f t="shared" si="12"/>
        <v>840000</v>
      </c>
      <c r="I58" s="17">
        <f t="shared" si="12"/>
        <v>0</v>
      </c>
    </row>
    <row r="59" spans="1:9" ht="15.75" thickBot="1">
      <c r="A59" s="16" t="s">
        <v>82</v>
      </c>
      <c r="B59" s="14"/>
      <c r="C59" s="14">
        <v>243</v>
      </c>
      <c r="D59" s="17">
        <f t="shared" si="9"/>
        <v>0</v>
      </c>
      <c r="E59" s="12"/>
      <c r="F59" s="12"/>
      <c r="G59" s="12"/>
      <c r="H59" s="12"/>
      <c r="I59" s="12"/>
    </row>
    <row r="60" spans="1:9" ht="15.75" thickBot="1">
      <c r="A60" s="16" t="s">
        <v>77</v>
      </c>
      <c r="B60" s="14"/>
      <c r="C60" s="14">
        <v>244</v>
      </c>
      <c r="D60" s="17">
        <f t="shared" si="9"/>
        <v>670000</v>
      </c>
      <c r="E60" s="17">
        <v>340000</v>
      </c>
      <c r="F60" s="12"/>
      <c r="G60" s="12"/>
      <c r="H60" s="17">
        <v>330000</v>
      </c>
      <c r="I60" s="12"/>
    </row>
    <row r="61" spans="1:9" ht="15.75" thickBot="1">
      <c r="A61" s="16" t="s">
        <v>143</v>
      </c>
      <c r="B61" s="14"/>
      <c r="C61" s="14">
        <v>244</v>
      </c>
      <c r="D61" s="17">
        <f t="shared" si="9"/>
        <v>70000</v>
      </c>
      <c r="E61" s="17">
        <v>60000</v>
      </c>
      <c r="F61" s="12"/>
      <c r="G61" s="12"/>
      <c r="H61" s="17">
        <v>10000</v>
      </c>
      <c r="I61" s="12"/>
    </row>
    <row r="62" spans="1:9" ht="45.75" thickBot="1">
      <c r="A62" s="16" t="s">
        <v>112</v>
      </c>
      <c r="B62" s="14"/>
      <c r="C62" s="14">
        <v>244</v>
      </c>
      <c r="D62" s="17">
        <f t="shared" si="9"/>
        <v>900000</v>
      </c>
      <c r="E62" s="17">
        <v>400000</v>
      </c>
      <c r="F62" s="12"/>
      <c r="G62" s="12"/>
      <c r="H62" s="17">
        <v>500000</v>
      </c>
      <c r="I62" s="12"/>
    </row>
    <row r="63" spans="1:9" ht="30.75" thickBot="1">
      <c r="A63" s="15" t="s">
        <v>158</v>
      </c>
      <c r="B63" s="14"/>
      <c r="C63" s="14">
        <v>112.244</v>
      </c>
      <c r="D63" s="17">
        <f t="shared" si="9"/>
        <v>1300000</v>
      </c>
      <c r="E63" s="17">
        <f>E64+E65</f>
        <v>500000</v>
      </c>
      <c r="F63" s="17">
        <f t="shared" ref="F63:I63" si="13">F64+F65</f>
        <v>0</v>
      </c>
      <c r="G63" s="17">
        <f t="shared" si="13"/>
        <v>0</v>
      </c>
      <c r="H63" s="17">
        <f>H64+H65+H66</f>
        <v>800000</v>
      </c>
      <c r="I63" s="17">
        <f t="shared" si="13"/>
        <v>0</v>
      </c>
    </row>
    <row r="64" spans="1:9" ht="15.75" thickBot="1">
      <c r="A64" s="15"/>
      <c r="B64" s="14"/>
      <c r="C64" s="14">
        <v>112</v>
      </c>
      <c r="D64" s="17">
        <f t="shared" si="9"/>
        <v>0</v>
      </c>
      <c r="E64" s="17"/>
      <c r="F64" s="12"/>
      <c r="G64" s="12"/>
      <c r="H64" s="17"/>
      <c r="I64" s="12"/>
    </row>
    <row r="65" spans="1:9" ht="15.75" thickBot="1">
      <c r="A65" s="15"/>
      <c r="B65" s="14"/>
      <c r="C65" s="14">
        <v>244</v>
      </c>
      <c r="D65" s="17">
        <f t="shared" si="9"/>
        <v>1300000</v>
      </c>
      <c r="E65" s="17">
        <v>500000</v>
      </c>
      <c r="F65" s="12"/>
      <c r="G65" s="12"/>
      <c r="H65" s="17">
        <v>800000</v>
      </c>
      <c r="I65" s="12"/>
    </row>
    <row r="66" spans="1:9" ht="76.5" customHeight="1" thickBot="1">
      <c r="A66" s="13" t="s">
        <v>179</v>
      </c>
      <c r="B66" s="14"/>
      <c r="C66" s="14">
        <v>244</v>
      </c>
      <c r="D66" s="17">
        <f t="shared" si="9"/>
        <v>0</v>
      </c>
      <c r="E66" s="12"/>
      <c r="F66" s="12"/>
      <c r="G66" s="12"/>
      <c r="H66" s="17"/>
      <c r="I66" s="12"/>
    </row>
    <row r="67" spans="1:9" ht="45.75" thickBot="1">
      <c r="A67" s="13" t="s">
        <v>84</v>
      </c>
      <c r="B67" s="14"/>
      <c r="C67" s="14">
        <v>244</v>
      </c>
      <c r="D67" s="17">
        <f t="shared" si="9"/>
        <v>6616192.25</v>
      </c>
      <c r="E67" s="17">
        <f>E68+E69+E78</f>
        <v>4109040</v>
      </c>
      <c r="F67" s="17">
        <f t="shared" ref="F67:I67" si="14">F68+F69+F78</f>
        <v>0</v>
      </c>
      <c r="G67" s="17">
        <f t="shared" si="14"/>
        <v>0</v>
      </c>
      <c r="H67" s="17">
        <f>H68+H69+H78</f>
        <v>2507152.25</v>
      </c>
      <c r="I67" s="17">
        <f t="shared" si="14"/>
        <v>0</v>
      </c>
    </row>
    <row r="68" spans="1:9" ht="30.75" thickBot="1">
      <c r="A68" s="15" t="s">
        <v>83</v>
      </c>
      <c r="B68" s="14"/>
      <c r="C68" s="14">
        <v>244</v>
      </c>
      <c r="D68" s="17">
        <f t="shared" si="9"/>
        <v>300000</v>
      </c>
      <c r="E68" s="12"/>
      <c r="F68" s="12"/>
      <c r="G68" s="12"/>
      <c r="H68" s="17">
        <v>300000</v>
      </c>
      <c r="I68" s="12"/>
    </row>
    <row r="69" spans="1:9" ht="45.75" thickBot="1">
      <c r="A69" s="15" t="s">
        <v>85</v>
      </c>
      <c r="B69" s="14"/>
      <c r="C69" s="14">
        <v>244</v>
      </c>
      <c r="D69" s="17">
        <f t="shared" si="9"/>
        <v>6316192.25</v>
      </c>
      <c r="E69" s="17">
        <f>E70+E71+E72+E73+E74+E75+E76+E77</f>
        <v>4109040</v>
      </c>
      <c r="F69" s="17">
        <f t="shared" ref="F69:I69" si="15">F70+F71+F72+F73+F74+F75+F76+F77</f>
        <v>0</v>
      </c>
      <c r="G69" s="17">
        <f t="shared" si="15"/>
        <v>0</v>
      </c>
      <c r="H69" s="17">
        <f>SUM(H70+H71+H72+H73+H74)</f>
        <v>2207152.25</v>
      </c>
      <c r="I69" s="17">
        <f t="shared" si="15"/>
        <v>0</v>
      </c>
    </row>
    <row r="70" spans="1:9" ht="30.75" thickBot="1">
      <c r="A70" s="16" t="s">
        <v>49</v>
      </c>
      <c r="B70" s="14"/>
      <c r="C70" s="14">
        <v>244</v>
      </c>
      <c r="D70" s="17">
        <f t="shared" si="9"/>
        <v>700000</v>
      </c>
      <c r="E70" s="17">
        <v>550000</v>
      </c>
      <c r="F70" s="12"/>
      <c r="G70" s="12"/>
      <c r="H70" s="17">
        <v>150000</v>
      </c>
      <c r="I70" s="12"/>
    </row>
    <row r="71" spans="1:9" ht="105.75" thickBot="1">
      <c r="A71" s="16" t="s">
        <v>50</v>
      </c>
      <c r="B71" s="14"/>
      <c r="C71" s="14">
        <v>244</v>
      </c>
      <c r="D71" s="17">
        <f t="shared" si="9"/>
        <v>250000</v>
      </c>
      <c r="E71" s="17">
        <v>50000</v>
      </c>
      <c r="F71" s="12"/>
      <c r="G71" s="12"/>
      <c r="H71" s="17">
        <v>200000</v>
      </c>
      <c r="I71" s="12"/>
    </row>
    <row r="72" spans="1:9" ht="60.75" thickBot="1">
      <c r="A72" s="16" t="s">
        <v>51</v>
      </c>
      <c r="B72" s="14"/>
      <c r="C72" s="14">
        <v>244</v>
      </c>
      <c r="D72" s="17">
        <f t="shared" si="9"/>
        <v>80000</v>
      </c>
      <c r="E72" s="17">
        <v>50000</v>
      </c>
      <c r="F72" s="12"/>
      <c r="G72" s="12"/>
      <c r="H72" s="17">
        <v>30000</v>
      </c>
      <c r="I72" s="12"/>
    </row>
    <row r="73" spans="1:9" ht="15.75" thickBot="1">
      <c r="A73" s="16" t="s">
        <v>52</v>
      </c>
      <c r="B73" s="14"/>
      <c r="C73" s="14">
        <v>244</v>
      </c>
      <c r="D73" s="17">
        <f t="shared" si="9"/>
        <v>5036192.25</v>
      </c>
      <c r="E73" s="17">
        <v>3309040</v>
      </c>
      <c r="F73" s="12"/>
      <c r="G73" s="12"/>
      <c r="H73" s="17">
        <v>1727152.25</v>
      </c>
      <c r="I73" s="12"/>
    </row>
    <row r="74" spans="1:9" ht="30.75" thickBot="1">
      <c r="A74" s="16" t="s">
        <v>144</v>
      </c>
      <c r="B74" s="14"/>
      <c r="C74" s="14">
        <v>244</v>
      </c>
      <c r="D74" s="17">
        <f t="shared" si="9"/>
        <v>200000</v>
      </c>
      <c r="E74" s="17">
        <v>100000</v>
      </c>
      <c r="F74" s="12"/>
      <c r="G74" s="12"/>
      <c r="H74" s="17">
        <v>100000</v>
      </c>
      <c r="I74" s="12"/>
    </row>
    <row r="75" spans="1:9" ht="30.75" thickBot="1">
      <c r="A75" s="16" t="s">
        <v>145</v>
      </c>
      <c r="B75" s="14"/>
      <c r="C75" s="14">
        <v>244</v>
      </c>
      <c r="D75" s="17">
        <f t="shared" si="9"/>
        <v>0</v>
      </c>
      <c r="E75" s="12"/>
      <c r="F75" s="12"/>
      <c r="G75" s="12"/>
      <c r="H75" s="17"/>
      <c r="I75" s="12"/>
    </row>
    <row r="76" spans="1:9" ht="45.75" thickBot="1">
      <c r="A76" s="16" t="s">
        <v>146</v>
      </c>
      <c r="B76" s="14"/>
      <c r="C76" s="14">
        <v>244</v>
      </c>
      <c r="D76" s="17">
        <f t="shared" si="9"/>
        <v>0</v>
      </c>
      <c r="E76" s="12"/>
      <c r="F76" s="12"/>
      <c r="G76" s="12"/>
      <c r="H76" s="17"/>
      <c r="I76" s="12"/>
    </row>
    <row r="77" spans="1:9" ht="45.75" thickBot="1">
      <c r="A77" s="16" t="s">
        <v>147</v>
      </c>
      <c r="B77" s="14"/>
      <c r="C77" s="14">
        <v>244</v>
      </c>
      <c r="D77" s="17">
        <f t="shared" si="9"/>
        <v>50000</v>
      </c>
      <c r="E77" s="17">
        <v>50000</v>
      </c>
      <c r="F77" s="12"/>
      <c r="G77" s="12"/>
      <c r="H77" s="17"/>
      <c r="I77" s="12"/>
    </row>
    <row r="78" spans="1:9" ht="32.25" customHeight="1" thickBot="1">
      <c r="A78" s="15" t="s">
        <v>148</v>
      </c>
      <c r="B78" s="14"/>
      <c r="C78" s="14">
        <v>244</v>
      </c>
      <c r="D78" s="17">
        <f t="shared" si="9"/>
        <v>0</v>
      </c>
      <c r="E78" s="12">
        <f>E79+E80+E81</f>
        <v>0</v>
      </c>
      <c r="F78" s="12">
        <f t="shared" ref="F78:H78" si="16">F79+F80+F81</f>
        <v>0</v>
      </c>
      <c r="G78" s="12">
        <f t="shared" si="16"/>
        <v>0</v>
      </c>
      <c r="H78" s="12">
        <f t="shared" si="16"/>
        <v>0</v>
      </c>
      <c r="I78" s="12">
        <f>I79+I80+I81</f>
        <v>0</v>
      </c>
    </row>
    <row r="79" spans="1:9" ht="32.25" customHeight="1" thickBot="1">
      <c r="A79" s="16" t="s">
        <v>149</v>
      </c>
      <c r="B79" s="14"/>
      <c r="C79" s="14">
        <v>244</v>
      </c>
      <c r="D79" s="17">
        <f t="shared" si="9"/>
        <v>0</v>
      </c>
      <c r="E79" s="12"/>
      <c r="F79" s="12"/>
      <c r="G79" s="12"/>
      <c r="H79" s="17"/>
      <c r="I79" s="12"/>
    </row>
    <row r="80" spans="1:9" ht="106.5" customHeight="1" thickBot="1">
      <c r="A80" s="16" t="s">
        <v>150</v>
      </c>
      <c r="B80" s="14"/>
      <c r="C80" s="14">
        <v>244</v>
      </c>
      <c r="D80" s="17">
        <f t="shared" si="9"/>
        <v>0</v>
      </c>
      <c r="E80" s="12"/>
      <c r="F80" s="12"/>
      <c r="G80" s="12"/>
      <c r="H80" s="17"/>
      <c r="I80" s="12"/>
    </row>
    <row r="81" spans="1:9" ht="108.75" customHeight="1" thickBot="1">
      <c r="A81" s="16" t="s">
        <v>151</v>
      </c>
      <c r="B81" s="14"/>
      <c r="C81" s="14">
        <v>244</v>
      </c>
      <c r="D81" s="17">
        <f t="shared" si="9"/>
        <v>0</v>
      </c>
      <c r="E81" s="12"/>
      <c r="F81" s="12"/>
      <c r="G81" s="12"/>
      <c r="H81" s="17"/>
      <c r="I81" s="12"/>
    </row>
    <row r="82" spans="1:9" ht="30.75" thickBot="1">
      <c r="A82" s="13" t="s">
        <v>56</v>
      </c>
      <c r="B82" s="12">
        <v>300</v>
      </c>
      <c r="C82" s="12" t="s">
        <v>35</v>
      </c>
      <c r="D82" s="17">
        <f t="shared" si="9"/>
        <v>0</v>
      </c>
      <c r="E82" s="17">
        <f>E84+E85</f>
        <v>0</v>
      </c>
      <c r="F82" s="17">
        <f t="shared" ref="F82:I82" si="17">F84+F85</f>
        <v>0</v>
      </c>
      <c r="G82" s="17">
        <f t="shared" si="17"/>
        <v>0</v>
      </c>
      <c r="H82" s="17">
        <f t="shared" si="17"/>
        <v>0</v>
      </c>
      <c r="I82" s="17">
        <f t="shared" si="17"/>
        <v>0</v>
      </c>
    </row>
    <row r="83" spans="1:9" ht="15.75" thickBot="1">
      <c r="A83" s="13" t="s">
        <v>5</v>
      </c>
      <c r="B83" s="14"/>
      <c r="C83" s="14"/>
      <c r="D83" s="17"/>
      <c r="E83" s="12"/>
      <c r="F83" s="12"/>
      <c r="G83" s="12"/>
      <c r="H83" s="12"/>
      <c r="I83" s="12"/>
    </row>
    <row r="84" spans="1:9" ht="30.75" thickBot="1">
      <c r="A84" s="13" t="s">
        <v>57</v>
      </c>
      <c r="B84" s="12">
        <v>310</v>
      </c>
      <c r="C84" s="14">
        <v>510</v>
      </c>
      <c r="D84" s="17">
        <f t="shared" si="9"/>
        <v>0</v>
      </c>
      <c r="E84" s="12"/>
      <c r="F84" s="12"/>
      <c r="G84" s="12"/>
      <c r="H84" s="12"/>
      <c r="I84" s="12"/>
    </row>
    <row r="85" spans="1:9" ht="15.75" thickBot="1">
      <c r="A85" s="13" t="s">
        <v>58</v>
      </c>
      <c r="B85" s="12">
        <v>320</v>
      </c>
      <c r="C85" s="19" t="s">
        <v>86</v>
      </c>
      <c r="D85" s="17">
        <f t="shared" si="9"/>
        <v>0</v>
      </c>
      <c r="E85" s="12"/>
      <c r="F85" s="12"/>
      <c r="G85" s="12"/>
      <c r="H85" s="12"/>
      <c r="I85" s="12"/>
    </row>
    <row r="86" spans="1:9" ht="30.75" thickBot="1">
      <c r="A86" s="13" t="s">
        <v>59</v>
      </c>
      <c r="B86" s="12">
        <v>400</v>
      </c>
      <c r="C86" s="12" t="s">
        <v>35</v>
      </c>
      <c r="D86" s="17">
        <f t="shared" si="9"/>
        <v>0</v>
      </c>
      <c r="E86" s="17">
        <f>E88+E89</f>
        <v>0</v>
      </c>
      <c r="F86" s="17">
        <f t="shared" ref="F86:I86" si="18">F88+F89</f>
        <v>0</v>
      </c>
      <c r="G86" s="17">
        <f t="shared" si="18"/>
        <v>0</v>
      </c>
      <c r="H86" s="17">
        <f t="shared" si="18"/>
        <v>0</v>
      </c>
      <c r="I86" s="17">
        <f t="shared" si="18"/>
        <v>0</v>
      </c>
    </row>
    <row r="87" spans="1:9" ht="15.75" thickBot="1">
      <c r="A87" s="13" t="s">
        <v>5</v>
      </c>
      <c r="B87" s="14"/>
      <c r="C87" s="14"/>
      <c r="D87" s="17"/>
      <c r="E87" s="12"/>
      <c r="F87" s="12"/>
      <c r="G87" s="12"/>
      <c r="H87" s="12"/>
      <c r="I87" s="12"/>
    </row>
    <row r="88" spans="1:9" ht="30.75" thickBot="1">
      <c r="A88" s="13" t="s">
        <v>60</v>
      </c>
      <c r="B88" s="12">
        <v>410</v>
      </c>
      <c r="C88" s="14">
        <v>610</v>
      </c>
      <c r="D88" s="17">
        <f t="shared" si="9"/>
        <v>0</v>
      </c>
      <c r="E88" s="12"/>
      <c r="F88" s="12"/>
      <c r="G88" s="12"/>
      <c r="H88" s="12"/>
      <c r="I88" s="12"/>
    </row>
    <row r="89" spans="1:9" ht="15.75" thickBot="1">
      <c r="A89" s="13" t="s">
        <v>61</v>
      </c>
      <c r="B89" s="12">
        <v>420</v>
      </c>
      <c r="C89" s="19" t="s">
        <v>88</v>
      </c>
      <c r="D89" s="17">
        <f t="shared" si="9"/>
        <v>0</v>
      </c>
      <c r="E89" s="12"/>
      <c r="F89" s="12"/>
      <c r="G89" s="12"/>
      <c r="H89" s="12"/>
      <c r="I89" s="12"/>
    </row>
    <row r="90" spans="1:9" ht="30.75" thickBot="1">
      <c r="A90" s="13" t="s">
        <v>62</v>
      </c>
      <c r="B90" s="12">
        <v>500</v>
      </c>
      <c r="C90" s="12" t="s">
        <v>35</v>
      </c>
      <c r="D90" s="17">
        <f t="shared" si="9"/>
        <v>107152.25</v>
      </c>
      <c r="E90" s="12"/>
      <c r="F90" s="12"/>
      <c r="G90" s="12"/>
      <c r="H90" s="17">
        <v>107152.25</v>
      </c>
      <c r="I90" s="12"/>
    </row>
    <row r="91" spans="1:9" ht="30.75" thickBot="1">
      <c r="A91" s="13" t="s">
        <v>63</v>
      </c>
      <c r="B91" s="12">
        <v>600</v>
      </c>
      <c r="C91" s="12" t="s">
        <v>35</v>
      </c>
      <c r="D91" s="17"/>
      <c r="E91" s="12">
        <f>-N73</f>
        <v>0</v>
      </c>
      <c r="F91" s="12"/>
      <c r="G91" s="12"/>
      <c r="H91" s="17"/>
      <c r="I91" s="12"/>
    </row>
    <row r="94" spans="1:9">
      <c r="A94" s="55" t="s">
        <v>119</v>
      </c>
      <c r="B94" s="55"/>
      <c r="C94" s="55"/>
      <c r="D94" s="55"/>
      <c r="E94" s="55"/>
      <c r="F94" s="55"/>
      <c r="G94" s="55"/>
      <c r="H94" s="55"/>
      <c r="I94" s="55"/>
    </row>
    <row r="95" spans="1:9" ht="60.75" customHeight="1">
      <c r="A95" s="89" t="s">
        <v>120</v>
      </c>
      <c r="B95" s="89"/>
      <c r="C95" s="89"/>
      <c r="D95" s="89"/>
      <c r="E95" s="89"/>
      <c r="F95" s="89"/>
      <c r="G95" s="89"/>
      <c r="H95" s="89"/>
      <c r="I95" s="89"/>
    </row>
    <row r="96" spans="1:9" ht="121.5" customHeight="1">
      <c r="A96" s="89" t="s">
        <v>121</v>
      </c>
      <c r="B96" s="89"/>
      <c r="C96" s="89"/>
      <c r="D96" s="89"/>
      <c r="E96" s="89"/>
      <c r="F96" s="89"/>
      <c r="G96" s="89"/>
      <c r="H96" s="89"/>
      <c r="I96" s="89"/>
    </row>
    <row r="97" spans="1:9" ht="30" customHeight="1">
      <c r="A97" s="89" t="s">
        <v>122</v>
      </c>
      <c r="B97" s="90"/>
      <c r="C97" s="90"/>
      <c r="D97" s="90"/>
      <c r="E97" s="90"/>
      <c r="F97" s="90"/>
      <c r="G97" s="90"/>
      <c r="H97" s="90"/>
      <c r="I97" s="90"/>
    </row>
  </sheetData>
  <mergeCells count="26">
    <mergeCell ref="A95:I95"/>
    <mergeCell ref="A96:I96"/>
    <mergeCell ref="A97:I97"/>
    <mergeCell ref="I47:I48"/>
    <mergeCell ref="B47:B48"/>
    <mergeCell ref="C47:C48"/>
    <mergeCell ref="D47:D48"/>
    <mergeCell ref="E47:E48"/>
    <mergeCell ref="F47:F48"/>
    <mergeCell ref="G47:G48"/>
    <mergeCell ref="A94:I94"/>
    <mergeCell ref="H47:H48"/>
    <mergeCell ref="H1:I1"/>
    <mergeCell ref="B2:H2"/>
    <mergeCell ref="B3:H3"/>
    <mergeCell ref="H8:I8"/>
    <mergeCell ref="D7:D9"/>
    <mergeCell ref="A5:A9"/>
    <mergeCell ref="B5:B9"/>
    <mergeCell ref="C5:C9"/>
    <mergeCell ref="D5:I5"/>
    <mergeCell ref="D6:I6"/>
    <mergeCell ref="E7:I7"/>
    <mergeCell ref="E8:E9"/>
    <mergeCell ref="F8:F9"/>
    <mergeCell ref="G8:G9"/>
  </mergeCells>
  <hyperlinks>
    <hyperlink ref="A48" location="P585" display="P585"/>
  </hyperlinks>
  <pageMargins left="0.70866141732283472" right="0.70866141732283472" top="0.74803149606299213" bottom="0.74803149606299213" header="0.31496062992125984" footer="0.31496062992125984"/>
  <pageSetup paperSize="9" scale="6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topLeftCell="A43" workbookViewId="0">
      <selection activeCell="D20" sqref="D20"/>
    </sheetView>
  </sheetViews>
  <sheetFormatPr defaultRowHeight="15"/>
  <cols>
    <col min="1" max="1" width="27.28515625" style="2" customWidth="1"/>
    <col min="2" max="2" width="9.140625" style="2"/>
    <col min="3" max="3" width="12" style="2" customWidth="1"/>
    <col min="4" max="4" width="12.7109375" style="2" customWidth="1"/>
    <col min="5" max="5" width="13.140625" style="2" customWidth="1"/>
    <col min="6" max="6" width="12" style="2" bestFit="1" customWidth="1"/>
    <col min="7" max="7" width="15.5703125" style="2" customWidth="1"/>
    <col min="8" max="8" width="15.85546875" style="2" customWidth="1"/>
    <col min="9" max="9" width="12" style="2" bestFit="1" customWidth="1"/>
    <col min="10" max="16384" width="9.140625" style="2"/>
  </cols>
  <sheetData>
    <row r="1" spans="1:9">
      <c r="H1" s="69" t="s">
        <v>117</v>
      </c>
      <c r="I1" s="69"/>
    </row>
    <row r="2" spans="1:9">
      <c r="B2" s="69" t="s">
        <v>118</v>
      </c>
      <c r="C2" s="69"/>
      <c r="D2" s="69"/>
      <c r="E2" s="69"/>
      <c r="F2" s="69"/>
      <c r="G2" s="69"/>
      <c r="H2" s="69"/>
      <c r="I2" s="43"/>
    </row>
    <row r="3" spans="1:9">
      <c r="B3" s="69" t="s">
        <v>152</v>
      </c>
      <c r="C3" s="69"/>
      <c r="D3" s="69"/>
      <c r="E3" s="69"/>
      <c r="F3" s="69"/>
      <c r="G3" s="69"/>
      <c r="H3" s="69"/>
      <c r="I3" s="43"/>
    </row>
    <row r="4" spans="1:9" ht="15.75" thickBot="1"/>
    <row r="5" spans="1:9" ht="15" customHeight="1">
      <c r="A5" s="77" t="s">
        <v>2</v>
      </c>
      <c r="B5" s="77" t="s">
        <v>23</v>
      </c>
      <c r="C5" s="77" t="s">
        <v>24</v>
      </c>
      <c r="D5" s="80" t="s">
        <v>25</v>
      </c>
      <c r="E5" s="81"/>
      <c r="F5" s="81"/>
      <c r="G5" s="81"/>
      <c r="H5" s="81"/>
      <c r="I5" s="82"/>
    </row>
    <row r="6" spans="1:9" ht="15.75" customHeight="1" thickBot="1">
      <c r="A6" s="78"/>
      <c r="B6" s="78"/>
      <c r="C6" s="78"/>
      <c r="D6" s="83" t="s">
        <v>26</v>
      </c>
      <c r="E6" s="84"/>
      <c r="F6" s="84"/>
      <c r="G6" s="84"/>
      <c r="H6" s="84"/>
      <c r="I6" s="85"/>
    </row>
    <row r="7" spans="1:9" ht="15.75" thickBot="1">
      <c r="A7" s="78"/>
      <c r="B7" s="78"/>
      <c r="C7" s="78"/>
      <c r="D7" s="77" t="s">
        <v>27</v>
      </c>
      <c r="E7" s="86" t="s">
        <v>6</v>
      </c>
      <c r="F7" s="87"/>
      <c r="G7" s="87"/>
      <c r="H7" s="87"/>
      <c r="I7" s="88"/>
    </row>
    <row r="8" spans="1:9" ht="92.25" customHeight="1" thickBot="1">
      <c r="A8" s="78"/>
      <c r="B8" s="78"/>
      <c r="C8" s="78"/>
      <c r="D8" s="78"/>
      <c r="E8" s="77" t="s">
        <v>28</v>
      </c>
      <c r="F8" s="77" t="s">
        <v>29</v>
      </c>
      <c r="G8" s="77" t="s">
        <v>30</v>
      </c>
      <c r="H8" s="86" t="s">
        <v>31</v>
      </c>
      <c r="I8" s="88"/>
    </row>
    <row r="9" spans="1:9" ht="30.75" thickBot="1">
      <c r="A9" s="79"/>
      <c r="B9" s="79"/>
      <c r="C9" s="79"/>
      <c r="D9" s="79"/>
      <c r="E9" s="79"/>
      <c r="F9" s="79"/>
      <c r="G9" s="79"/>
      <c r="H9" s="49" t="s">
        <v>32</v>
      </c>
      <c r="I9" s="49" t="s">
        <v>33</v>
      </c>
    </row>
    <row r="10" spans="1:9" ht="15.75" thickBot="1">
      <c r="A10" s="50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</row>
    <row r="11" spans="1:9" ht="30.75" thickBot="1">
      <c r="A11" s="13" t="s">
        <v>34</v>
      </c>
      <c r="B11" s="12">
        <v>100</v>
      </c>
      <c r="C11" s="12" t="s">
        <v>35</v>
      </c>
      <c r="D11" s="18">
        <f>D13+D15+D19+D20+D21+D22+D23</f>
        <v>108005150</v>
      </c>
      <c r="E11" s="18">
        <f>E15</f>
        <v>92005150</v>
      </c>
      <c r="F11" s="18">
        <f>F21</f>
        <v>0</v>
      </c>
      <c r="G11" s="18">
        <f>G21</f>
        <v>0</v>
      </c>
      <c r="H11" s="18">
        <f>H15+H19+H20+H22+H23</f>
        <v>16000000</v>
      </c>
      <c r="I11" s="14"/>
    </row>
    <row r="12" spans="1:9" ht="15.75" thickBot="1">
      <c r="A12" s="15" t="s">
        <v>6</v>
      </c>
      <c r="B12" s="14"/>
      <c r="C12" s="14"/>
      <c r="D12" s="14"/>
      <c r="E12" s="14"/>
      <c r="F12" s="14"/>
      <c r="G12" s="14"/>
      <c r="H12" s="14"/>
      <c r="I12" s="14"/>
    </row>
    <row r="13" spans="1:9" ht="15.75" thickBot="1">
      <c r="A13" s="13" t="s">
        <v>36</v>
      </c>
      <c r="B13" s="12">
        <v>110</v>
      </c>
      <c r="C13" s="14"/>
      <c r="D13" s="14"/>
      <c r="E13" s="12" t="s">
        <v>35</v>
      </c>
      <c r="F13" s="12" t="s">
        <v>35</v>
      </c>
      <c r="G13" s="12" t="s">
        <v>35</v>
      </c>
      <c r="H13" s="14"/>
      <c r="I13" s="12" t="s">
        <v>35</v>
      </c>
    </row>
    <row r="14" spans="1:9" ht="15.75" thickBot="1">
      <c r="A14" s="13"/>
      <c r="B14" s="14"/>
      <c r="C14" s="14"/>
      <c r="D14" s="14"/>
      <c r="E14" s="14"/>
      <c r="F14" s="14"/>
      <c r="G14" s="14"/>
      <c r="H14" s="14"/>
      <c r="I14" s="14"/>
    </row>
    <row r="15" spans="1:9" ht="30.75" thickBot="1">
      <c r="A15" s="13" t="s">
        <v>37</v>
      </c>
      <c r="B15" s="12">
        <v>120</v>
      </c>
      <c r="C15" s="14">
        <v>130</v>
      </c>
      <c r="D15" s="17">
        <f>E15+H15</f>
        <v>107005150</v>
      </c>
      <c r="E15" s="17">
        <v>92005150</v>
      </c>
      <c r="F15" s="12" t="s">
        <v>35</v>
      </c>
      <c r="G15" s="12" t="s">
        <v>35</v>
      </c>
      <c r="H15" s="17">
        <v>15000000</v>
      </c>
      <c r="I15" s="12"/>
    </row>
    <row r="16" spans="1:9" ht="15.75" thickBot="1">
      <c r="A16" s="13" t="s">
        <v>87</v>
      </c>
      <c r="B16" s="12"/>
      <c r="C16" s="14"/>
      <c r="D16" s="17"/>
      <c r="E16" s="17"/>
      <c r="F16" s="12"/>
      <c r="G16" s="12"/>
      <c r="H16" s="12"/>
      <c r="I16" s="12"/>
    </row>
    <row r="17" spans="1:9" ht="30.75" thickBot="1">
      <c r="A17" s="13" t="s">
        <v>170</v>
      </c>
      <c r="B17" s="12"/>
      <c r="C17" s="14"/>
      <c r="D17" s="17">
        <f>E17</f>
        <v>92005150</v>
      </c>
      <c r="E17" s="17">
        <v>92005150</v>
      </c>
      <c r="F17" s="12"/>
      <c r="G17" s="12"/>
      <c r="H17" s="12"/>
      <c r="I17" s="12"/>
    </row>
    <row r="18" spans="1:9" ht="75.75" thickBot="1">
      <c r="A18" s="13" t="s">
        <v>31</v>
      </c>
      <c r="B18" s="14"/>
      <c r="C18" s="14"/>
      <c r="D18" s="17">
        <f>H18</f>
        <v>15000000</v>
      </c>
      <c r="E18" s="12"/>
      <c r="F18" s="12"/>
      <c r="G18" s="12"/>
      <c r="H18" s="17">
        <v>15000000</v>
      </c>
      <c r="I18" s="12"/>
    </row>
    <row r="19" spans="1:9" ht="45.75" thickBot="1">
      <c r="A19" s="13" t="s">
        <v>38</v>
      </c>
      <c r="B19" s="12">
        <v>130</v>
      </c>
      <c r="C19" s="14"/>
      <c r="D19" s="12"/>
      <c r="E19" s="12" t="s">
        <v>35</v>
      </c>
      <c r="F19" s="12" t="s">
        <v>35</v>
      </c>
      <c r="G19" s="12" t="s">
        <v>35</v>
      </c>
      <c r="H19" s="12"/>
      <c r="I19" s="12" t="s">
        <v>35</v>
      </c>
    </row>
    <row r="20" spans="1:9" ht="90.75" customHeight="1" thickBot="1">
      <c r="A20" s="13" t="s">
        <v>39</v>
      </c>
      <c r="B20" s="12">
        <v>140</v>
      </c>
      <c r="C20" s="14"/>
      <c r="D20" s="12"/>
      <c r="E20" s="12" t="s">
        <v>35</v>
      </c>
      <c r="F20" s="12" t="s">
        <v>35</v>
      </c>
      <c r="G20" s="12" t="s">
        <v>35</v>
      </c>
      <c r="H20" s="12"/>
      <c r="I20" s="12" t="s">
        <v>35</v>
      </c>
    </row>
    <row r="21" spans="1:9" ht="45.75" thickBot="1">
      <c r="A21" s="13" t="s">
        <v>40</v>
      </c>
      <c r="B21" s="12">
        <v>150</v>
      </c>
      <c r="C21" s="14"/>
      <c r="D21" s="12"/>
      <c r="E21" s="12" t="s">
        <v>35</v>
      </c>
      <c r="F21" s="12"/>
      <c r="G21" s="12"/>
      <c r="H21" s="12" t="s">
        <v>35</v>
      </c>
      <c r="I21" s="12" t="s">
        <v>35</v>
      </c>
    </row>
    <row r="22" spans="1:9" ht="60.75" thickBot="1">
      <c r="A22" s="13" t="s">
        <v>171</v>
      </c>
      <c r="B22" s="12">
        <v>160</v>
      </c>
      <c r="C22" s="14">
        <v>180</v>
      </c>
      <c r="D22" s="17">
        <f>H22</f>
        <v>1000000</v>
      </c>
      <c r="E22" s="12" t="s">
        <v>35</v>
      </c>
      <c r="F22" s="12" t="s">
        <v>35</v>
      </c>
      <c r="G22" s="12" t="s">
        <v>35</v>
      </c>
      <c r="H22" s="17">
        <v>1000000</v>
      </c>
      <c r="I22" s="12"/>
    </row>
    <row r="23" spans="1:9" ht="30.75" thickBot="1">
      <c r="A23" s="13" t="s">
        <v>41</v>
      </c>
      <c r="B23" s="12">
        <v>180</v>
      </c>
      <c r="C23" s="12" t="s">
        <v>35</v>
      </c>
      <c r="D23" s="12"/>
      <c r="E23" s="12" t="s">
        <v>35</v>
      </c>
      <c r="F23" s="12" t="s">
        <v>35</v>
      </c>
      <c r="G23" s="12" t="s">
        <v>35</v>
      </c>
      <c r="H23" s="12"/>
      <c r="I23" s="12" t="s">
        <v>35</v>
      </c>
    </row>
    <row r="24" spans="1:9" ht="15.75" thickBot="1">
      <c r="A24" s="13"/>
      <c r="B24" s="14"/>
      <c r="C24" s="14"/>
      <c r="D24" s="12"/>
      <c r="E24" s="12"/>
      <c r="F24" s="12"/>
      <c r="G24" s="12"/>
      <c r="H24" s="12"/>
      <c r="I24" s="12"/>
    </row>
    <row r="25" spans="1:9" ht="30.75" thickBot="1">
      <c r="A25" s="13" t="s">
        <v>42</v>
      </c>
      <c r="B25" s="12">
        <v>200</v>
      </c>
      <c r="C25" s="12" t="s">
        <v>35</v>
      </c>
      <c r="D25" s="17">
        <f>E25+F25+G25+H25</f>
        <v>108005150</v>
      </c>
      <c r="E25" s="17">
        <f>E27+E37+E40+E44+E45+E47</f>
        <v>92005150</v>
      </c>
      <c r="F25" s="17">
        <f t="shared" ref="F25:I25" si="0">F27+F37+F40+F44+F45+F47</f>
        <v>0</v>
      </c>
      <c r="G25" s="17">
        <f t="shared" si="0"/>
        <v>0</v>
      </c>
      <c r="H25" s="17">
        <f>H27+H37+H40+H44+H45+H47</f>
        <v>16000000</v>
      </c>
      <c r="I25" s="17">
        <f t="shared" si="0"/>
        <v>0</v>
      </c>
    </row>
    <row r="26" spans="1:9" ht="15.75" thickBot="1">
      <c r="A26" s="15" t="s">
        <v>65</v>
      </c>
      <c r="B26" s="14"/>
      <c r="C26" s="14"/>
      <c r="D26" s="12"/>
      <c r="E26" s="12"/>
      <c r="F26" s="12"/>
      <c r="G26" s="12"/>
      <c r="H26" s="12"/>
      <c r="I26" s="12"/>
    </row>
    <row r="27" spans="1:9" ht="15.75" thickBot="1">
      <c r="A27" s="13" t="s">
        <v>43</v>
      </c>
      <c r="B27" s="12">
        <v>210</v>
      </c>
      <c r="C27" s="14">
        <v>110</v>
      </c>
      <c r="D27" s="17">
        <f>E27+F27+G27+H27</f>
        <v>93523700</v>
      </c>
      <c r="E27" s="17">
        <f>E29+E33+E34+E35+E36</f>
        <v>83093700</v>
      </c>
      <c r="F27" s="17">
        <f t="shared" ref="F27:I27" si="1">F29+F33+F34+F35+F36</f>
        <v>0</v>
      </c>
      <c r="G27" s="17">
        <f t="shared" si="1"/>
        <v>0</v>
      </c>
      <c r="H27" s="17">
        <f t="shared" si="1"/>
        <v>10430000</v>
      </c>
      <c r="I27" s="17">
        <f t="shared" si="1"/>
        <v>0</v>
      </c>
    </row>
    <row r="28" spans="1:9" ht="15.75" thickBot="1">
      <c r="A28" s="13" t="s">
        <v>5</v>
      </c>
      <c r="B28" s="14"/>
      <c r="C28" s="14"/>
      <c r="D28" s="12"/>
      <c r="E28" s="12"/>
      <c r="F28" s="12"/>
      <c r="G28" s="12"/>
      <c r="H28" s="12"/>
      <c r="I28" s="12"/>
    </row>
    <row r="29" spans="1:9" ht="45.75" thickBot="1">
      <c r="A29" s="15" t="s">
        <v>66</v>
      </c>
      <c r="B29" s="12">
        <v>211</v>
      </c>
      <c r="C29" s="19" t="s">
        <v>157</v>
      </c>
      <c r="D29" s="17">
        <f t="shared" ref="D29:D32" si="2">E29+F29+G29+H29</f>
        <v>93341700</v>
      </c>
      <c r="E29" s="17">
        <f>E30+E32</f>
        <v>82923700</v>
      </c>
      <c r="F29" s="17">
        <f t="shared" ref="F29:I29" si="3">F30+F32</f>
        <v>0</v>
      </c>
      <c r="G29" s="17">
        <f t="shared" si="3"/>
        <v>0</v>
      </c>
      <c r="H29" s="17">
        <f t="shared" si="3"/>
        <v>10418000</v>
      </c>
      <c r="I29" s="17">
        <f t="shared" si="3"/>
        <v>0</v>
      </c>
    </row>
    <row r="30" spans="1:9" ht="30.75" thickBot="1">
      <c r="A30" s="16" t="s">
        <v>67</v>
      </c>
      <c r="B30" s="14"/>
      <c r="C30" s="14">
        <v>111</v>
      </c>
      <c r="D30" s="17">
        <f t="shared" si="2"/>
        <v>72373300</v>
      </c>
      <c r="E30" s="17">
        <v>64373300</v>
      </c>
      <c r="F30" s="12"/>
      <c r="G30" s="12"/>
      <c r="H30" s="17">
        <v>8000000</v>
      </c>
      <c r="I30" s="12"/>
    </row>
    <row r="31" spans="1:9" ht="75.75" thickBot="1">
      <c r="A31" s="16" t="s">
        <v>68</v>
      </c>
      <c r="B31" s="14"/>
      <c r="C31" s="14">
        <v>111</v>
      </c>
      <c r="D31" s="17">
        <f t="shared" si="2"/>
        <v>490100</v>
      </c>
      <c r="E31" s="17">
        <v>490100</v>
      </c>
      <c r="F31" s="12"/>
      <c r="G31" s="12"/>
      <c r="H31" s="12"/>
      <c r="I31" s="12"/>
    </row>
    <row r="32" spans="1:9" ht="45.75" thickBot="1">
      <c r="A32" s="16" t="s">
        <v>44</v>
      </c>
      <c r="B32" s="14"/>
      <c r="C32" s="14">
        <v>119</v>
      </c>
      <c r="D32" s="17">
        <f t="shared" si="2"/>
        <v>20968400</v>
      </c>
      <c r="E32" s="17">
        <v>18550400</v>
      </c>
      <c r="F32" s="12"/>
      <c r="G32" s="12"/>
      <c r="H32" s="17">
        <v>2418000</v>
      </c>
      <c r="I32" s="12"/>
    </row>
    <row r="33" spans="1:9" ht="46.5" customHeight="1" thickBot="1">
      <c r="A33" s="15" t="s">
        <v>154</v>
      </c>
      <c r="B33" s="12">
        <v>212</v>
      </c>
      <c r="C33" s="14">
        <v>112</v>
      </c>
      <c r="D33" s="17">
        <f>E33+F33+G33+H33</f>
        <v>2000</v>
      </c>
      <c r="E33" s="17"/>
      <c r="F33" s="12"/>
      <c r="G33" s="17"/>
      <c r="H33" s="17">
        <v>2000</v>
      </c>
      <c r="I33" s="12"/>
    </row>
    <row r="34" spans="1:9" ht="46.5" customHeight="1" thickBot="1">
      <c r="A34" s="15" t="s">
        <v>155</v>
      </c>
      <c r="B34" s="12">
        <v>213</v>
      </c>
      <c r="C34" s="14">
        <v>112</v>
      </c>
      <c r="D34" s="17">
        <f>E34+F34+G34+H34</f>
        <v>0</v>
      </c>
      <c r="E34" s="17"/>
      <c r="F34" s="12"/>
      <c r="G34" s="17"/>
      <c r="H34" s="17"/>
      <c r="I34" s="12"/>
    </row>
    <row r="35" spans="1:9" ht="47.25" customHeight="1" thickBot="1">
      <c r="A35" s="15" t="s">
        <v>142</v>
      </c>
      <c r="B35" s="12">
        <v>214</v>
      </c>
      <c r="C35" s="14">
        <v>111.11199999999999</v>
      </c>
      <c r="D35" s="17">
        <f>E35+F35+G35+H35</f>
        <v>0</v>
      </c>
      <c r="E35" s="17"/>
      <c r="F35" s="12"/>
      <c r="G35" s="17"/>
      <c r="H35" s="17"/>
      <c r="I35" s="12"/>
    </row>
    <row r="36" spans="1:9" ht="47.25" customHeight="1" thickBot="1">
      <c r="A36" s="15" t="s">
        <v>156</v>
      </c>
      <c r="B36" s="12">
        <v>215</v>
      </c>
      <c r="C36" s="14">
        <v>112</v>
      </c>
      <c r="D36" s="17">
        <f>E36+F36+G36+H36</f>
        <v>180000</v>
      </c>
      <c r="E36" s="17">
        <v>170000</v>
      </c>
      <c r="F36" s="12"/>
      <c r="G36" s="17"/>
      <c r="H36" s="17">
        <v>10000</v>
      </c>
      <c r="I36" s="12"/>
    </row>
    <row r="37" spans="1:9" ht="30.75" thickBot="1">
      <c r="A37" s="13" t="s">
        <v>48</v>
      </c>
      <c r="B37" s="12">
        <v>220</v>
      </c>
      <c r="C37" s="14">
        <v>300</v>
      </c>
      <c r="D37" s="17">
        <f>E37+F37+G37+H37</f>
        <v>1000000</v>
      </c>
      <c r="E37" s="17">
        <v>0</v>
      </c>
      <c r="F37" s="17">
        <v>0</v>
      </c>
      <c r="G37" s="17">
        <v>0</v>
      </c>
      <c r="H37" s="17">
        <f>H39</f>
        <v>1000000</v>
      </c>
      <c r="I37" s="17">
        <v>0</v>
      </c>
    </row>
    <row r="38" spans="1:9" ht="15.75" thickBot="1">
      <c r="A38" s="13" t="s">
        <v>5</v>
      </c>
      <c r="B38" s="14"/>
      <c r="C38" s="14"/>
      <c r="D38" s="12"/>
      <c r="E38" s="12"/>
      <c r="F38" s="12"/>
      <c r="G38" s="12"/>
      <c r="H38" s="17"/>
      <c r="I38" s="12"/>
    </row>
    <row r="39" spans="1:9" ht="15.75" thickBot="1">
      <c r="A39" s="15" t="s">
        <v>172</v>
      </c>
      <c r="B39" s="14"/>
      <c r="C39" s="14">
        <v>321</v>
      </c>
      <c r="D39" s="17">
        <f>SUM(H39)</f>
        <v>1000000</v>
      </c>
      <c r="E39" s="12"/>
      <c r="F39" s="12"/>
      <c r="G39" s="12"/>
      <c r="H39" s="17">
        <v>1000000</v>
      </c>
      <c r="I39" s="12"/>
    </row>
    <row r="40" spans="1:9" ht="45.75" thickBot="1">
      <c r="A40" s="13" t="s">
        <v>69</v>
      </c>
      <c r="B40" s="12">
        <v>230</v>
      </c>
      <c r="C40" s="14">
        <v>850</v>
      </c>
      <c r="D40" s="17">
        <f t="shared" ref="D40:D46" si="4">E40+F40+G40+H40</f>
        <v>892410</v>
      </c>
      <c r="E40" s="17">
        <f>E41+E42+E43</f>
        <v>732410</v>
      </c>
      <c r="F40" s="17">
        <f t="shared" ref="F40:I40" si="5">F41+F42+F43</f>
        <v>0</v>
      </c>
      <c r="G40" s="17">
        <f t="shared" si="5"/>
        <v>0</v>
      </c>
      <c r="H40" s="17">
        <f t="shared" si="5"/>
        <v>160000</v>
      </c>
      <c r="I40" s="17">
        <f t="shared" si="5"/>
        <v>0</v>
      </c>
    </row>
    <row r="41" spans="1:9" ht="48" customHeight="1" thickBot="1">
      <c r="A41" s="16" t="s">
        <v>70</v>
      </c>
      <c r="B41" s="14"/>
      <c r="C41" s="14">
        <v>851</v>
      </c>
      <c r="D41" s="17">
        <f t="shared" si="4"/>
        <v>832410</v>
      </c>
      <c r="E41" s="17">
        <v>732410</v>
      </c>
      <c r="F41" s="12"/>
      <c r="G41" s="12"/>
      <c r="H41" s="17">
        <v>100000</v>
      </c>
      <c r="I41" s="12"/>
    </row>
    <row r="42" spans="1:9" ht="36.75" customHeight="1" thickBot="1">
      <c r="A42" s="16" t="s">
        <v>71</v>
      </c>
      <c r="B42" s="14"/>
      <c r="C42" s="14">
        <v>852</v>
      </c>
      <c r="D42" s="17">
        <f t="shared" si="4"/>
        <v>20000</v>
      </c>
      <c r="E42" s="12"/>
      <c r="F42" s="12"/>
      <c r="G42" s="12"/>
      <c r="H42" s="17">
        <v>20000</v>
      </c>
      <c r="I42" s="12"/>
    </row>
    <row r="43" spans="1:9" ht="21.75" customHeight="1" thickBot="1">
      <c r="A43" s="16" t="s">
        <v>72</v>
      </c>
      <c r="B43" s="14"/>
      <c r="C43" s="14">
        <v>853</v>
      </c>
      <c r="D43" s="17">
        <f t="shared" si="4"/>
        <v>40000</v>
      </c>
      <c r="E43" s="12"/>
      <c r="F43" s="12"/>
      <c r="G43" s="12"/>
      <c r="H43" s="17">
        <v>40000</v>
      </c>
      <c r="I43" s="12"/>
    </row>
    <row r="44" spans="1:9" ht="30.75" thickBot="1">
      <c r="A44" s="13" t="s">
        <v>53</v>
      </c>
      <c r="B44" s="12">
        <v>240</v>
      </c>
      <c r="C44" s="14"/>
      <c r="D44" s="17">
        <f t="shared" si="4"/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1:9" ht="48.75" customHeight="1" thickBot="1">
      <c r="A45" s="13" t="s">
        <v>74</v>
      </c>
      <c r="B45" s="12">
        <v>250</v>
      </c>
      <c r="C45" s="14">
        <v>240</v>
      </c>
      <c r="D45" s="17">
        <f t="shared" si="4"/>
        <v>0</v>
      </c>
      <c r="E45" s="17">
        <v>0</v>
      </c>
      <c r="F45" s="17">
        <f t="shared" ref="F45:I45" si="6">F46</f>
        <v>0</v>
      </c>
      <c r="G45" s="17">
        <f t="shared" si="6"/>
        <v>0</v>
      </c>
      <c r="H45" s="17">
        <f t="shared" si="6"/>
        <v>0</v>
      </c>
      <c r="I45" s="17">
        <f t="shared" si="6"/>
        <v>0</v>
      </c>
    </row>
    <row r="46" spans="1:9" ht="30.75" thickBot="1">
      <c r="A46" s="16" t="s">
        <v>73</v>
      </c>
      <c r="B46" s="14"/>
      <c r="C46" s="14">
        <v>244</v>
      </c>
      <c r="D46" s="17">
        <f t="shared" si="4"/>
        <v>0</v>
      </c>
      <c r="E46" s="17">
        <v>0</v>
      </c>
      <c r="F46" s="12"/>
      <c r="G46" s="12"/>
      <c r="H46" s="17"/>
      <c r="I46" s="12"/>
    </row>
    <row r="47" spans="1:9" ht="30">
      <c r="A47" s="30" t="s">
        <v>54</v>
      </c>
      <c r="B47" s="93">
        <v>260</v>
      </c>
      <c r="C47" s="93" t="s">
        <v>35</v>
      </c>
      <c r="D47" s="91">
        <f t="shared" ref="D47" si="7">D50+D66+D67</f>
        <v>12589040</v>
      </c>
      <c r="E47" s="91">
        <f>E50+E66+E67</f>
        <v>8179040</v>
      </c>
      <c r="F47" s="91">
        <f t="shared" ref="F47:I47" si="8">F50+F66+F67</f>
        <v>0</v>
      </c>
      <c r="G47" s="91">
        <f t="shared" si="8"/>
        <v>0</v>
      </c>
      <c r="H47" s="91">
        <f t="shared" si="8"/>
        <v>4410000</v>
      </c>
      <c r="I47" s="91">
        <f t="shared" si="8"/>
        <v>0</v>
      </c>
    </row>
    <row r="48" spans="1:9" ht="15.75" thickBot="1">
      <c r="A48" s="31" t="s">
        <v>55</v>
      </c>
      <c r="B48" s="92"/>
      <c r="C48" s="92"/>
      <c r="D48" s="92"/>
      <c r="E48" s="92"/>
      <c r="F48" s="92"/>
      <c r="G48" s="92"/>
      <c r="H48" s="92"/>
      <c r="I48" s="92"/>
    </row>
    <row r="49" spans="1:9" ht="15.75" thickBot="1">
      <c r="A49" s="13" t="s">
        <v>5</v>
      </c>
      <c r="B49" s="14"/>
      <c r="C49" s="14"/>
      <c r="D49" s="12"/>
      <c r="E49" s="12"/>
      <c r="F49" s="12"/>
      <c r="G49" s="12"/>
      <c r="H49" s="12"/>
      <c r="I49" s="12"/>
    </row>
    <row r="50" spans="1:9" ht="15.75" thickBot="1">
      <c r="A50" s="13" t="s">
        <v>75</v>
      </c>
      <c r="B50" s="14"/>
      <c r="C50" s="14">
        <v>240</v>
      </c>
      <c r="D50" s="17">
        <f t="shared" ref="D50:D91" si="9">E50+F50+G50+H50</f>
        <v>6130000</v>
      </c>
      <c r="E50" s="17">
        <f>E51+E52+E53+E57+E58+E63</f>
        <v>4070000</v>
      </c>
      <c r="F50" s="17">
        <f t="shared" ref="F50:I50" si="10">F51+F52+F53+F57+F58+F63</f>
        <v>0</v>
      </c>
      <c r="G50" s="17">
        <f t="shared" si="10"/>
        <v>0</v>
      </c>
      <c r="H50" s="17">
        <f t="shared" si="10"/>
        <v>2060000</v>
      </c>
      <c r="I50" s="17">
        <f t="shared" si="10"/>
        <v>0</v>
      </c>
    </row>
    <row r="51" spans="1:9" ht="15.75" thickBot="1">
      <c r="A51" s="15" t="s">
        <v>78</v>
      </c>
      <c r="B51" s="14"/>
      <c r="C51" s="14">
        <v>244</v>
      </c>
      <c r="D51" s="17">
        <f t="shared" si="9"/>
        <v>270000</v>
      </c>
      <c r="E51" s="17">
        <v>200000</v>
      </c>
      <c r="F51" s="12"/>
      <c r="G51" s="12"/>
      <c r="H51" s="17">
        <v>70000</v>
      </c>
      <c r="I51" s="12"/>
    </row>
    <row r="52" spans="1:9" ht="15.75" thickBot="1">
      <c r="A52" s="15" t="s">
        <v>79</v>
      </c>
      <c r="B52" s="14"/>
      <c r="C52" s="14">
        <v>244</v>
      </c>
      <c r="D52" s="17">
        <f t="shared" si="9"/>
        <v>0</v>
      </c>
      <c r="E52" s="12"/>
      <c r="F52" s="12"/>
      <c r="G52" s="12"/>
      <c r="H52" s="17"/>
      <c r="I52" s="12"/>
    </row>
    <row r="53" spans="1:9" ht="30.75" thickBot="1">
      <c r="A53" s="15" t="s">
        <v>80</v>
      </c>
      <c r="B53" s="14"/>
      <c r="C53" s="14">
        <v>244</v>
      </c>
      <c r="D53" s="17">
        <f t="shared" si="9"/>
        <v>2870000</v>
      </c>
      <c r="E53" s="17">
        <f>E54+E55+E56</f>
        <v>2570000</v>
      </c>
      <c r="F53" s="17">
        <f t="shared" ref="F53:I53" si="11">F54+F55+F56</f>
        <v>0</v>
      </c>
      <c r="G53" s="17">
        <f t="shared" si="11"/>
        <v>0</v>
      </c>
      <c r="H53" s="17">
        <f t="shared" si="11"/>
        <v>300000</v>
      </c>
      <c r="I53" s="17">
        <f t="shared" si="11"/>
        <v>0</v>
      </c>
    </row>
    <row r="54" spans="1:9" ht="30.75" thickBot="1">
      <c r="A54" s="16" t="s">
        <v>45</v>
      </c>
      <c r="B54" s="14"/>
      <c r="C54" s="14">
        <v>244</v>
      </c>
      <c r="D54" s="17">
        <f t="shared" si="9"/>
        <v>1650000</v>
      </c>
      <c r="E54" s="17">
        <v>1500000</v>
      </c>
      <c r="F54" s="12"/>
      <c r="G54" s="12"/>
      <c r="H54" s="17">
        <v>150000</v>
      </c>
      <c r="I54" s="12"/>
    </row>
    <row r="55" spans="1:9" ht="30.75" thickBot="1">
      <c r="A55" s="16" t="s">
        <v>46</v>
      </c>
      <c r="B55" s="14"/>
      <c r="C55" s="14">
        <v>244</v>
      </c>
      <c r="D55" s="17">
        <f t="shared" si="9"/>
        <v>800000</v>
      </c>
      <c r="E55" s="17">
        <v>700000</v>
      </c>
      <c r="F55" s="12"/>
      <c r="G55" s="12"/>
      <c r="H55" s="17">
        <v>100000</v>
      </c>
      <c r="I55" s="12"/>
    </row>
    <row r="56" spans="1:9" ht="45.75" thickBot="1">
      <c r="A56" s="16" t="s">
        <v>47</v>
      </c>
      <c r="B56" s="14"/>
      <c r="C56" s="14">
        <v>244</v>
      </c>
      <c r="D56" s="17">
        <f t="shared" si="9"/>
        <v>420000</v>
      </c>
      <c r="E56" s="17">
        <v>370000</v>
      </c>
      <c r="F56" s="12"/>
      <c r="G56" s="12"/>
      <c r="H56" s="17">
        <v>50000</v>
      </c>
      <c r="I56" s="12"/>
    </row>
    <row r="57" spans="1:9" ht="30.75" thickBot="1">
      <c r="A57" s="15" t="s">
        <v>76</v>
      </c>
      <c r="B57" s="14"/>
      <c r="C57" s="14">
        <v>244</v>
      </c>
      <c r="D57" s="17">
        <f t="shared" si="9"/>
        <v>0</v>
      </c>
      <c r="E57" s="12"/>
      <c r="F57" s="12"/>
      <c r="G57" s="12"/>
      <c r="H57" s="17"/>
      <c r="I57" s="12"/>
    </row>
    <row r="58" spans="1:9" ht="45.75" thickBot="1">
      <c r="A58" s="15" t="s">
        <v>81</v>
      </c>
      <c r="B58" s="14"/>
      <c r="C58" s="14">
        <v>240</v>
      </c>
      <c r="D58" s="17">
        <f t="shared" si="9"/>
        <v>1640000</v>
      </c>
      <c r="E58" s="17">
        <f>E59+E60+E61+E62</f>
        <v>800000</v>
      </c>
      <c r="F58" s="17">
        <f t="shared" ref="F58:I58" si="12">F59+F60+F61+F62</f>
        <v>0</v>
      </c>
      <c r="G58" s="17">
        <f t="shared" si="12"/>
        <v>0</v>
      </c>
      <c r="H58" s="17">
        <f t="shared" si="12"/>
        <v>840000</v>
      </c>
      <c r="I58" s="17">
        <f t="shared" si="12"/>
        <v>0</v>
      </c>
    </row>
    <row r="59" spans="1:9" ht="15.75" thickBot="1">
      <c r="A59" s="16" t="s">
        <v>82</v>
      </c>
      <c r="B59" s="14"/>
      <c r="C59" s="14">
        <v>243</v>
      </c>
      <c r="D59" s="17">
        <f t="shared" si="9"/>
        <v>0</v>
      </c>
      <c r="E59" s="12"/>
      <c r="F59" s="12"/>
      <c r="G59" s="12"/>
      <c r="H59" s="12"/>
      <c r="I59" s="12"/>
    </row>
    <row r="60" spans="1:9" ht="15.75" thickBot="1">
      <c r="A60" s="16" t="s">
        <v>77</v>
      </c>
      <c r="B60" s="14"/>
      <c r="C60" s="14">
        <v>244</v>
      </c>
      <c r="D60" s="17">
        <f t="shared" si="9"/>
        <v>670000</v>
      </c>
      <c r="E60" s="17">
        <v>340000</v>
      </c>
      <c r="F60" s="12"/>
      <c r="G60" s="12"/>
      <c r="H60" s="17">
        <v>330000</v>
      </c>
      <c r="I60" s="12"/>
    </row>
    <row r="61" spans="1:9" ht="15.75" thickBot="1">
      <c r="A61" s="16" t="s">
        <v>143</v>
      </c>
      <c r="B61" s="14"/>
      <c r="C61" s="14">
        <v>244</v>
      </c>
      <c r="D61" s="17">
        <f t="shared" si="9"/>
        <v>70000</v>
      </c>
      <c r="E61" s="17">
        <v>60000</v>
      </c>
      <c r="F61" s="12"/>
      <c r="G61" s="12"/>
      <c r="H61" s="17">
        <v>10000</v>
      </c>
      <c r="I61" s="12"/>
    </row>
    <row r="62" spans="1:9" ht="45.75" thickBot="1">
      <c r="A62" s="16" t="s">
        <v>112</v>
      </c>
      <c r="B62" s="14"/>
      <c r="C62" s="14">
        <v>244</v>
      </c>
      <c r="D62" s="17">
        <f t="shared" si="9"/>
        <v>900000</v>
      </c>
      <c r="E62" s="17">
        <v>400000</v>
      </c>
      <c r="F62" s="12"/>
      <c r="G62" s="12"/>
      <c r="H62" s="17">
        <v>500000</v>
      </c>
      <c r="I62" s="12"/>
    </row>
    <row r="63" spans="1:9" ht="30.75" thickBot="1">
      <c r="A63" s="15" t="s">
        <v>158</v>
      </c>
      <c r="B63" s="14"/>
      <c r="C63" s="14">
        <v>112.244</v>
      </c>
      <c r="D63" s="17">
        <f t="shared" si="9"/>
        <v>1350000</v>
      </c>
      <c r="E63" s="17">
        <f>E64+E65</f>
        <v>500000</v>
      </c>
      <c r="F63" s="17">
        <f t="shared" ref="F63:I63" si="13">F64+F65</f>
        <v>0</v>
      </c>
      <c r="G63" s="17">
        <f t="shared" si="13"/>
        <v>0</v>
      </c>
      <c r="H63" s="17">
        <f>H64+H65+H66</f>
        <v>850000</v>
      </c>
      <c r="I63" s="17">
        <f t="shared" si="13"/>
        <v>0</v>
      </c>
    </row>
    <row r="64" spans="1:9" ht="15.75" thickBot="1">
      <c r="A64" s="15"/>
      <c r="B64" s="14"/>
      <c r="C64" s="14">
        <v>112</v>
      </c>
      <c r="D64" s="17">
        <f t="shared" si="9"/>
        <v>0</v>
      </c>
      <c r="E64" s="17"/>
      <c r="F64" s="12"/>
      <c r="G64" s="12"/>
      <c r="H64" s="17"/>
      <c r="I64" s="12"/>
    </row>
    <row r="65" spans="1:9" ht="15.75" thickBot="1">
      <c r="A65" s="15"/>
      <c r="B65" s="14"/>
      <c r="C65" s="14">
        <v>244</v>
      </c>
      <c r="D65" s="17">
        <f t="shared" si="9"/>
        <v>1300000</v>
      </c>
      <c r="E65" s="17">
        <v>500000</v>
      </c>
      <c r="F65" s="12"/>
      <c r="G65" s="12"/>
      <c r="H65" s="17">
        <v>800000</v>
      </c>
      <c r="I65" s="12"/>
    </row>
    <row r="66" spans="1:9" ht="37.5" customHeight="1" thickBot="1">
      <c r="A66" s="13" t="s">
        <v>179</v>
      </c>
      <c r="B66" s="14"/>
      <c r="C66" s="14">
        <v>244</v>
      </c>
      <c r="D66" s="17">
        <f t="shared" si="9"/>
        <v>50000</v>
      </c>
      <c r="E66" s="12"/>
      <c r="F66" s="12"/>
      <c r="G66" s="12"/>
      <c r="H66" s="17">
        <v>50000</v>
      </c>
      <c r="I66" s="12"/>
    </row>
    <row r="67" spans="1:9" ht="45.75" thickBot="1">
      <c r="A67" s="13" t="s">
        <v>84</v>
      </c>
      <c r="B67" s="14"/>
      <c r="C67" s="14">
        <v>244</v>
      </c>
      <c r="D67" s="17">
        <f t="shared" si="9"/>
        <v>6409040</v>
      </c>
      <c r="E67" s="17">
        <f>E68+E69+E78</f>
        <v>4109040</v>
      </c>
      <c r="F67" s="17">
        <f t="shared" ref="F67:I67" si="14">F68+F69+F78</f>
        <v>0</v>
      </c>
      <c r="G67" s="17">
        <f t="shared" si="14"/>
        <v>0</v>
      </c>
      <c r="H67" s="17">
        <f t="shared" si="14"/>
        <v>2300000</v>
      </c>
      <c r="I67" s="17">
        <f t="shared" si="14"/>
        <v>0</v>
      </c>
    </row>
    <row r="68" spans="1:9" ht="30.75" thickBot="1">
      <c r="A68" s="15" t="s">
        <v>83</v>
      </c>
      <c r="B68" s="14"/>
      <c r="C68" s="14">
        <v>244</v>
      </c>
      <c r="D68" s="17">
        <f t="shared" si="9"/>
        <v>300000</v>
      </c>
      <c r="E68" s="12"/>
      <c r="F68" s="12"/>
      <c r="G68" s="12"/>
      <c r="H68" s="17">
        <v>300000</v>
      </c>
      <c r="I68" s="12"/>
    </row>
    <row r="69" spans="1:9" ht="45.75" thickBot="1">
      <c r="A69" s="15" t="s">
        <v>85</v>
      </c>
      <c r="B69" s="14"/>
      <c r="C69" s="14">
        <v>244</v>
      </c>
      <c r="D69" s="17">
        <f t="shared" si="9"/>
        <v>6109040</v>
      </c>
      <c r="E69" s="17">
        <f>E70+E71+E72+E73+E74+E75+E76+E77</f>
        <v>4109040</v>
      </c>
      <c r="F69" s="17">
        <f t="shared" ref="F69:I69" si="15">F70+F71+F72+F73+F74+F75+F76+F77</f>
        <v>0</v>
      </c>
      <c r="G69" s="17">
        <f t="shared" si="15"/>
        <v>0</v>
      </c>
      <c r="H69" s="17">
        <v>2000000</v>
      </c>
      <c r="I69" s="17">
        <f t="shared" si="15"/>
        <v>0</v>
      </c>
    </row>
    <row r="70" spans="1:9" ht="30.75" thickBot="1">
      <c r="A70" s="16" t="s">
        <v>49</v>
      </c>
      <c r="B70" s="14"/>
      <c r="C70" s="14">
        <v>244</v>
      </c>
      <c r="D70" s="17">
        <f t="shared" si="9"/>
        <v>700000</v>
      </c>
      <c r="E70" s="17">
        <v>550000</v>
      </c>
      <c r="F70" s="12"/>
      <c r="G70" s="12"/>
      <c r="H70" s="17">
        <v>150000</v>
      </c>
      <c r="I70" s="12"/>
    </row>
    <row r="71" spans="1:9" ht="105.75" thickBot="1">
      <c r="A71" s="16" t="s">
        <v>50</v>
      </c>
      <c r="B71" s="14"/>
      <c r="C71" s="14">
        <v>244</v>
      </c>
      <c r="D71" s="17">
        <f t="shared" si="9"/>
        <v>250000</v>
      </c>
      <c r="E71" s="17">
        <v>50000</v>
      </c>
      <c r="F71" s="12"/>
      <c r="G71" s="12"/>
      <c r="H71" s="17">
        <v>200000</v>
      </c>
      <c r="I71" s="12"/>
    </row>
    <row r="72" spans="1:9" ht="60.75" thickBot="1">
      <c r="A72" s="16" t="s">
        <v>51</v>
      </c>
      <c r="B72" s="14"/>
      <c r="C72" s="14">
        <v>244</v>
      </c>
      <c r="D72" s="17">
        <f t="shared" si="9"/>
        <v>80000</v>
      </c>
      <c r="E72" s="17">
        <v>50000</v>
      </c>
      <c r="F72" s="12"/>
      <c r="G72" s="12"/>
      <c r="H72" s="17">
        <v>30000</v>
      </c>
      <c r="I72" s="12"/>
    </row>
    <row r="73" spans="1:9" ht="15.75" thickBot="1">
      <c r="A73" s="16" t="s">
        <v>52</v>
      </c>
      <c r="B73" s="14"/>
      <c r="C73" s="14">
        <v>244</v>
      </c>
      <c r="D73" s="17">
        <f t="shared" si="9"/>
        <v>4829040</v>
      </c>
      <c r="E73" s="17">
        <v>3309040</v>
      </c>
      <c r="F73" s="12"/>
      <c r="G73" s="12"/>
      <c r="H73" s="17">
        <v>1520000</v>
      </c>
      <c r="I73" s="12"/>
    </row>
    <row r="74" spans="1:9" ht="30.75" thickBot="1">
      <c r="A74" s="16" t="s">
        <v>144</v>
      </c>
      <c r="B74" s="14"/>
      <c r="C74" s="14">
        <v>244</v>
      </c>
      <c r="D74" s="17">
        <f t="shared" si="9"/>
        <v>200000</v>
      </c>
      <c r="E74" s="17">
        <v>100000</v>
      </c>
      <c r="F74" s="12"/>
      <c r="G74" s="12"/>
      <c r="H74" s="17">
        <v>100000</v>
      </c>
      <c r="I74" s="12"/>
    </row>
    <row r="75" spans="1:9" ht="30.75" thickBot="1">
      <c r="A75" s="16" t="s">
        <v>145</v>
      </c>
      <c r="B75" s="14"/>
      <c r="C75" s="14">
        <v>244</v>
      </c>
      <c r="D75" s="17">
        <f t="shared" si="9"/>
        <v>0</v>
      </c>
      <c r="E75" s="12"/>
      <c r="F75" s="12"/>
      <c r="G75" s="12"/>
      <c r="H75" s="17"/>
      <c r="I75" s="12"/>
    </row>
    <row r="76" spans="1:9" ht="45.75" thickBot="1">
      <c r="A76" s="16" t="s">
        <v>146</v>
      </c>
      <c r="B76" s="14"/>
      <c r="C76" s="14">
        <v>244</v>
      </c>
      <c r="D76" s="17">
        <f t="shared" si="9"/>
        <v>0</v>
      </c>
      <c r="E76" s="12"/>
      <c r="F76" s="12"/>
      <c r="G76" s="12"/>
      <c r="H76" s="17"/>
      <c r="I76" s="12"/>
    </row>
    <row r="77" spans="1:9" ht="45.75" thickBot="1">
      <c r="A77" s="16" t="s">
        <v>147</v>
      </c>
      <c r="B77" s="14"/>
      <c r="C77" s="14">
        <v>244</v>
      </c>
      <c r="D77" s="17">
        <f t="shared" si="9"/>
        <v>50000</v>
      </c>
      <c r="E77" s="17">
        <v>50000</v>
      </c>
      <c r="F77" s="12"/>
      <c r="G77" s="12"/>
      <c r="H77" s="17"/>
      <c r="I77" s="12"/>
    </row>
    <row r="78" spans="1:9" ht="32.25" customHeight="1" thickBot="1">
      <c r="A78" s="15" t="s">
        <v>148</v>
      </c>
      <c r="B78" s="14"/>
      <c r="C78" s="14">
        <v>244</v>
      </c>
      <c r="D78" s="17">
        <f t="shared" si="9"/>
        <v>0</v>
      </c>
      <c r="E78" s="12">
        <f>E79+E80+E81</f>
        <v>0</v>
      </c>
      <c r="F78" s="12">
        <f t="shared" ref="F78:H78" si="16">F79+F80+F81</f>
        <v>0</v>
      </c>
      <c r="G78" s="12">
        <f t="shared" si="16"/>
        <v>0</v>
      </c>
      <c r="H78" s="12">
        <f t="shared" si="16"/>
        <v>0</v>
      </c>
      <c r="I78" s="12">
        <f>I79+I80+I81</f>
        <v>0</v>
      </c>
    </row>
    <row r="79" spans="1:9" ht="32.25" customHeight="1" thickBot="1">
      <c r="A79" s="16" t="s">
        <v>149</v>
      </c>
      <c r="B79" s="14"/>
      <c r="C79" s="14">
        <v>244</v>
      </c>
      <c r="D79" s="17">
        <f t="shared" si="9"/>
        <v>0</v>
      </c>
      <c r="E79" s="12"/>
      <c r="F79" s="12"/>
      <c r="G79" s="12"/>
      <c r="H79" s="17"/>
      <c r="I79" s="12"/>
    </row>
    <row r="80" spans="1:9" ht="106.5" customHeight="1" thickBot="1">
      <c r="A80" s="16" t="s">
        <v>150</v>
      </c>
      <c r="B80" s="14"/>
      <c r="C80" s="14">
        <v>244</v>
      </c>
      <c r="D80" s="17">
        <f t="shared" si="9"/>
        <v>0</v>
      </c>
      <c r="E80" s="12"/>
      <c r="F80" s="12"/>
      <c r="G80" s="12"/>
      <c r="H80" s="17"/>
      <c r="I80" s="12"/>
    </row>
    <row r="81" spans="1:9" ht="108.75" customHeight="1" thickBot="1">
      <c r="A81" s="16" t="s">
        <v>151</v>
      </c>
      <c r="B81" s="14"/>
      <c r="C81" s="14">
        <v>244</v>
      </c>
      <c r="D81" s="17">
        <f t="shared" si="9"/>
        <v>0</v>
      </c>
      <c r="E81" s="12"/>
      <c r="F81" s="12"/>
      <c r="G81" s="12"/>
      <c r="H81" s="17"/>
      <c r="I81" s="12"/>
    </row>
    <row r="82" spans="1:9" ht="30.75" thickBot="1">
      <c r="A82" s="13" t="s">
        <v>56</v>
      </c>
      <c r="B82" s="12">
        <v>300</v>
      </c>
      <c r="C82" s="12" t="s">
        <v>35</v>
      </c>
      <c r="D82" s="17">
        <f t="shared" si="9"/>
        <v>0</v>
      </c>
      <c r="E82" s="17">
        <f>E84+E85</f>
        <v>0</v>
      </c>
      <c r="F82" s="17">
        <f t="shared" ref="F82:I82" si="17">F84+F85</f>
        <v>0</v>
      </c>
      <c r="G82" s="17">
        <f t="shared" si="17"/>
        <v>0</v>
      </c>
      <c r="H82" s="17">
        <f t="shared" si="17"/>
        <v>0</v>
      </c>
      <c r="I82" s="17">
        <f t="shared" si="17"/>
        <v>0</v>
      </c>
    </row>
    <row r="83" spans="1:9" ht="15.75" thickBot="1">
      <c r="A83" s="13" t="s">
        <v>5</v>
      </c>
      <c r="B83" s="14"/>
      <c r="C83" s="14"/>
      <c r="D83" s="17"/>
      <c r="E83" s="12"/>
      <c r="F83" s="12"/>
      <c r="G83" s="12"/>
      <c r="H83" s="12"/>
      <c r="I83" s="12"/>
    </row>
    <row r="84" spans="1:9" ht="30.75" thickBot="1">
      <c r="A84" s="13" t="s">
        <v>57</v>
      </c>
      <c r="B84" s="12">
        <v>310</v>
      </c>
      <c r="C84" s="14">
        <v>510</v>
      </c>
      <c r="D84" s="17">
        <f t="shared" si="9"/>
        <v>0</v>
      </c>
      <c r="E84" s="12"/>
      <c r="F84" s="12"/>
      <c r="G84" s="12"/>
      <c r="H84" s="12"/>
      <c r="I84" s="12"/>
    </row>
    <row r="85" spans="1:9" ht="15.75" thickBot="1">
      <c r="A85" s="13" t="s">
        <v>58</v>
      </c>
      <c r="B85" s="12">
        <v>320</v>
      </c>
      <c r="C85" s="19" t="s">
        <v>86</v>
      </c>
      <c r="D85" s="17">
        <f t="shared" si="9"/>
        <v>0</v>
      </c>
      <c r="E85" s="12"/>
      <c r="F85" s="12"/>
      <c r="G85" s="12"/>
      <c r="H85" s="12"/>
      <c r="I85" s="12"/>
    </row>
    <row r="86" spans="1:9" ht="30.75" thickBot="1">
      <c r="A86" s="13" t="s">
        <v>59</v>
      </c>
      <c r="B86" s="12">
        <v>400</v>
      </c>
      <c r="C86" s="12" t="s">
        <v>35</v>
      </c>
      <c r="D86" s="17">
        <f t="shared" si="9"/>
        <v>0</v>
      </c>
      <c r="E86" s="17">
        <f>E88+E89</f>
        <v>0</v>
      </c>
      <c r="F86" s="17">
        <f t="shared" ref="F86:I86" si="18">F88+F89</f>
        <v>0</v>
      </c>
      <c r="G86" s="17">
        <f t="shared" si="18"/>
        <v>0</v>
      </c>
      <c r="H86" s="17">
        <f t="shared" si="18"/>
        <v>0</v>
      </c>
      <c r="I86" s="17">
        <f t="shared" si="18"/>
        <v>0</v>
      </c>
    </row>
    <row r="87" spans="1:9" ht="15.75" thickBot="1">
      <c r="A87" s="13" t="s">
        <v>5</v>
      </c>
      <c r="B87" s="14"/>
      <c r="C87" s="14"/>
      <c r="D87" s="17"/>
      <c r="E87" s="12"/>
      <c r="F87" s="12"/>
      <c r="G87" s="12"/>
      <c r="H87" s="12"/>
      <c r="I87" s="12"/>
    </row>
    <row r="88" spans="1:9" ht="30.75" thickBot="1">
      <c r="A88" s="13" t="s">
        <v>60</v>
      </c>
      <c r="B88" s="12">
        <v>410</v>
      </c>
      <c r="C88" s="14">
        <v>610</v>
      </c>
      <c r="D88" s="17">
        <f t="shared" si="9"/>
        <v>0</v>
      </c>
      <c r="E88" s="12"/>
      <c r="F88" s="12"/>
      <c r="G88" s="12"/>
      <c r="H88" s="12"/>
      <c r="I88" s="12"/>
    </row>
    <row r="89" spans="1:9" ht="15.75" thickBot="1">
      <c r="A89" s="13" t="s">
        <v>61</v>
      </c>
      <c r="B89" s="12">
        <v>420</v>
      </c>
      <c r="C89" s="19" t="s">
        <v>88</v>
      </c>
      <c r="D89" s="17">
        <f t="shared" si="9"/>
        <v>0</v>
      </c>
      <c r="E89" s="12"/>
      <c r="F89" s="12"/>
      <c r="G89" s="12"/>
      <c r="H89" s="12"/>
      <c r="I89" s="12"/>
    </row>
    <row r="90" spans="1:9" ht="30.75" thickBot="1">
      <c r="A90" s="13" t="s">
        <v>62</v>
      </c>
      <c r="B90" s="12">
        <v>500</v>
      </c>
      <c r="C90" s="12" t="s">
        <v>35</v>
      </c>
      <c r="D90" s="17">
        <f t="shared" si="9"/>
        <v>300000</v>
      </c>
      <c r="E90" s="12"/>
      <c r="F90" s="12"/>
      <c r="G90" s="12"/>
      <c r="H90" s="17">
        <v>300000</v>
      </c>
      <c r="I90" s="12"/>
    </row>
    <row r="91" spans="1:9" ht="30.75" thickBot="1">
      <c r="A91" s="13" t="s">
        <v>63</v>
      </c>
      <c r="B91" s="12">
        <v>600</v>
      </c>
      <c r="C91" s="12" t="s">
        <v>35</v>
      </c>
      <c r="D91" s="17">
        <f t="shared" si="9"/>
        <v>300000</v>
      </c>
      <c r="E91" s="12">
        <f>-N73</f>
        <v>0</v>
      </c>
      <c r="F91" s="12"/>
      <c r="G91" s="12"/>
      <c r="H91" s="17">
        <v>300000</v>
      </c>
      <c r="I91" s="12"/>
    </row>
    <row r="94" spans="1:9">
      <c r="A94" s="55" t="s">
        <v>119</v>
      </c>
      <c r="B94" s="55"/>
      <c r="C94" s="55"/>
      <c r="D94" s="55"/>
      <c r="E94" s="55"/>
      <c r="F94" s="55"/>
      <c r="G94" s="55"/>
      <c r="H94" s="55"/>
      <c r="I94" s="55"/>
    </row>
    <row r="95" spans="1:9" ht="60.75" customHeight="1">
      <c r="A95" s="89" t="s">
        <v>120</v>
      </c>
      <c r="B95" s="89"/>
      <c r="C95" s="89"/>
      <c r="D95" s="89"/>
      <c r="E95" s="89"/>
      <c r="F95" s="89"/>
      <c r="G95" s="89"/>
      <c r="H95" s="89"/>
      <c r="I95" s="89"/>
    </row>
    <row r="96" spans="1:9" ht="121.5" customHeight="1">
      <c r="A96" s="89" t="s">
        <v>121</v>
      </c>
      <c r="B96" s="89"/>
      <c r="C96" s="89"/>
      <c r="D96" s="89"/>
      <c r="E96" s="89"/>
      <c r="F96" s="89"/>
      <c r="G96" s="89"/>
      <c r="H96" s="89"/>
      <c r="I96" s="89"/>
    </row>
    <row r="97" spans="1:9" ht="30" customHeight="1">
      <c r="A97" s="89" t="s">
        <v>122</v>
      </c>
      <c r="B97" s="90"/>
      <c r="C97" s="90"/>
      <c r="D97" s="90"/>
      <c r="E97" s="90"/>
      <c r="F97" s="90"/>
      <c r="G97" s="90"/>
      <c r="H97" s="90"/>
      <c r="I97" s="90"/>
    </row>
  </sheetData>
  <mergeCells count="26">
    <mergeCell ref="H1:I1"/>
    <mergeCell ref="B2:H2"/>
    <mergeCell ref="B3:H3"/>
    <mergeCell ref="A5:A9"/>
    <mergeCell ref="B5:B9"/>
    <mergeCell ref="C5:C9"/>
    <mergeCell ref="D5:I5"/>
    <mergeCell ref="D6:I6"/>
    <mergeCell ref="D7:D9"/>
    <mergeCell ref="E7:I7"/>
    <mergeCell ref="A97:I97"/>
    <mergeCell ref="E8:E9"/>
    <mergeCell ref="F8:F9"/>
    <mergeCell ref="G8:G9"/>
    <mergeCell ref="H8:I8"/>
    <mergeCell ref="B47:B48"/>
    <mergeCell ref="C47:C48"/>
    <mergeCell ref="D47:D48"/>
    <mergeCell ref="E47:E48"/>
    <mergeCell ref="F47:F48"/>
    <mergeCell ref="G47:G48"/>
    <mergeCell ref="H47:H48"/>
    <mergeCell ref="I47:I48"/>
    <mergeCell ref="A94:I94"/>
    <mergeCell ref="A95:I95"/>
    <mergeCell ref="A96:I96"/>
  </mergeCells>
  <hyperlinks>
    <hyperlink ref="A48" location="P585" display="P585"/>
  </hyperlink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topLeftCell="A85" workbookViewId="0">
      <selection activeCell="E20" sqref="E20"/>
    </sheetView>
  </sheetViews>
  <sheetFormatPr defaultRowHeight="15"/>
  <cols>
    <col min="1" max="1" width="27.28515625" style="2" customWidth="1"/>
    <col min="2" max="2" width="9.140625" style="2"/>
    <col min="3" max="3" width="12" style="2" customWidth="1"/>
    <col min="4" max="4" width="13.42578125" style="2" customWidth="1"/>
    <col min="5" max="5" width="13.140625" style="2" customWidth="1"/>
    <col min="6" max="6" width="12" style="2" bestFit="1" customWidth="1"/>
    <col min="7" max="7" width="15.5703125" style="2" customWidth="1"/>
    <col min="8" max="8" width="15.85546875" style="2" customWidth="1"/>
    <col min="9" max="9" width="12" style="2" bestFit="1" customWidth="1"/>
    <col min="10" max="16384" width="9.140625" style="2"/>
  </cols>
  <sheetData>
    <row r="1" spans="1:9">
      <c r="H1" s="69" t="s">
        <v>117</v>
      </c>
      <c r="I1" s="69"/>
    </row>
    <row r="2" spans="1:9">
      <c r="B2" s="69" t="s">
        <v>118</v>
      </c>
      <c r="C2" s="69"/>
      <c r="D2" s="69"/>
      <c r="E2" s="69"/>
      <c r="F2" s="69"/>
      <c r="G2" s="69"/>
      <c r="H2" s="69"/>
      <c r="I2" s="43"/>
    </row>
    <row r="3" spans="1:9">
      <c r="B3" s="69" t="s">
        <v>153</v>
      </c>
      <c r="C3" s="69"/>
      <c r="D3" s="69"/>
      <c r="E3" s="69"/>
      <c r="F3" s="69"/>
      <c r="G3" s="69"/>
      <c r="H3" s="69"/>
      <c r="I3" s="43"/>
    </row>
    <row r="4" spans="1:9" ht="15.75" thickBot="1"/>
    <row r="5" spans="1:9" ht="15" customHeight="1">
      <c r="A5" s="77" t="s">
        <v>2</v>
      </c>
      <c r="B5" s="77" t="s">
        <v>23</v>
      </c>
      <c r="C5" s="77" t="s">
        <v>24</v>
      </c>
      <c r="D5" s="80" t="s">
        <v>25</v>
      </c>
      <c r="E5" s="81"/>
      <c r="F5" s="81"/>
      <c r="G5" s="81"/>
      <c r="H5" s="81"/>
      <c r="I5" s="82"/>
    </row>
    <row r="6" spans="1:9" ht="15.75" customHeight="1" thickBot="1">
      <c r="A6" s="78"/>
      <c r="B6" s="78"/>
      <c r="C6" s="78"/>
      <c r="D6" s="83" t="s">
        <v>26</v>
      </c>
      <c r="E6" s="84"/>
      <c r="F6" s="84"/>
      <c r="G6" s="84"/>
      <c r="H6" s="84"/>
      <c r="I6" s="85"/>
    </row>
    <row r="7" spans="1:9" ht="15.75" thickBot="1">
      <c r="A7" s="78"/>
      <c r="B7" s="78"/>
      <c r="C7" s="78"/>
      <c r="D7" s="77" t="s">
        <v>27</v>
      </c>
      <c r="E7" s="86" t="s">
        <v>6</v>
      </c>
      <c r="F7" s="87"/>
      <c r="G7" s="87"/>
      <c r="H7" s="87"/>
      <c r="I7" s="88"/>
    </row>
    <row r="8" spans="1:9" ht="92.25" customHeight="1" thickBot="1">
      <c r="A8" s="78"/>
      <c r="B8" s="78"/>
      <c r="C8" s="78"/>
      <c r="D8" s="78"/>
      <c r="E8" s="77" t="s">
        <v>28</v>
      </c>
      <c r="F8" s="77" t="s">
        <v>29</v>
      </c>
      <c r="G8" s="77" t="s">
        <v>30</v>
      </c>
      <c r="H8" s="86" t="s">
        <v>31</v>
      </c>
      <c r="I8" s="88"/>
    </row>
    <row r="9" spans="1:9" ht="30.75" thickBot="1">
      <c r="A9" s="79"/>
      <c r="B9" s="79"/>
      <c r="C9" s="79"/>
      <c r="D9" s="79"/>
      <c r="E9" s="79"/>
      <c r="F9" s="79"/>
      <c r="G9" s="79"/>
      <c r="H9" s="49" t="s">
        <v>32</v>
      </c>
      <c r="I9" s="49" t="s">
        <v>33</v>
      </c>
    </row>
    <row r="10" spans="1:9" ht="15.75" thickBot="1">
      <c r="A10" s="50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</row>
    <row r="11" spans="1:9" ht="30.75" thickBot="1">
      <c r="A11" s="13" t="s">
        <v>34</v>
      </c>
      <c r="B11" s="12">
        <v>100</v>
      </c>
      <c r="C11" s="12" t="s">
        <v>35</v>
      </c>
      <c r="D11" s="18">
        <f>D13+D15+D19+D20+D21+D22+D23</f>
        <v>108005150</v>
      </c>
      <c r="E11" s="18">
        <f>E15</f>
        <v>92005150</v>
      </c>
      <c r="F11" s="18">
        <f>F21</f>
        <v>0</v>
      </c>
      <c r="G11" s="18">
        <f>G21</f>
        <v>0</v>
      </c>
      <c r="H11" s="18">
        <f>H15+H19+H20+H22+H23</f>
        <v>16000000</v>
      </c>
      <c r="I11" s="14"/>
    </row>
    <row r="12" spans="1:9" ht="15.75" thickBot="1">
      <c r="A12" s="15" t="s">
        <v>6</v>
      </c>
      <c r="B12" s="14"/>
      <c r="C12" s="14"/>
      <c r="D12" s="14"/>
      <c r="E12" s="14"/>
      <c r="F12" s="14"/>
      <c r="G12" s="14"/>
      <c r="H12" s="14"/>
      <c r="I12" s="14"/>
    </row>
    <row r="13" spans="1:9" ht="15.75" thickBot="1">
      <c r="A13" s="13" t="s">
        <v>36</v>
      </c>
      <c r="B13" s="12">
        <v>110</v>
      </c>
      <c r="C13" s="14"/>
      <c r="D13" s="14"/>
      <c r="E13" s="12" t="s">
        <v>35</v>
      </c>
      <c r="F13" s="12" t="s">
        <v>35</v>
      </c>
      <c r="G13" s="12" t="s">
        <v>35</v>
      </c>
      <c r="H13" s="14"/>
      <c r="I13" s="12" t="s">
        <v>35</v>
      </c>
    </row>
    <row r="14" spans="1:9" ht="15.75" thickBot="1">
      <c r="A14" s="13"/>
      <c r="B14" s="14"/>
      <c r="C14" s="14"/>
      <c r="D14" s="14"/>
      <c r="E14" s="14"/>
      <c r="F14" s="14"/>
      <c r="G14" s="14"/>
      <c r="H14" s="14"/>
      <c r="I14" s="14"/>
    </row>
    <row r="15" spans="1:9" ht="30.75" thickBot="1">
      <c r="A15" s="13" t="s">
        <v>37</v>
      </c>
      <c r="B15" s="12">
        <v>120</v>
      </c>
      <c r="C15" s="14">
        <v>130</v>
      </c>
      <c r="D15" s="17">
        <f>E15+H15</f>
        <v>107005150</v>
      </c>
      <c r="E15" s="17">
        <v>92005150</v>
      </c>
      <c r="F15" s="12" t="s">
        <v>35</v>
      </c>
      <c r="G15" s="12" t="s">
        <v>35</v>
      </c>
      <c r="H15" s="17">
        <v>15000000</v>
      </c>
      <c r="I15" s="12"/>
    </row>
    <row r="16" spans="1:9" ht="15.75" thickBot="1">
      <c r="A16" s="13" t="s">
        <v>87</v>
      </c>
      <c r="B16" s="12"/>
      <c r="C16" s="14"/>
      <c r="D16" s="17"/>
      <c r="E16" s="17"/>
      <c r="F16" s="12"/>
      <c r="G16" s="12"/>
      <c r="H16" s="12"/>
      <c r="I16" s="12"/>
    </row>
    <row r="17" spans="1:9" ht="30.75" thickBot="1">
      <c r="A17" s="13" t="s">
        <v>170</v>
      </c>
      <c r="B17" s="12"/>
      <c r="C17" s="14"/>
      <c r="D17" s="17">
        <f>E17</f>
        <v>92005150</v>
      </c>
      <c r="E17" s="17">
        <v>92005150</v>
      </c>
      <c r="F17" s="12"/>
      <c r="G17" s="12"/>
      <c r="H17" s="12"/>
      <c r="I17" s="12"/>
    </row>
    <row r="18" spans="1:9" ht="75.75" thickBot="1">
      <c r="A18" s="13" t="s">
        <v>31</v>
      </c>
      <c r="B18" s="14"/>
      <c r="C18" s="14"/>
      <c r="D18" s="17">
        <f>H18</f>
        <v>15000000</v>
      </c>
      <c r="E18" s="12"/>
      <c r="F18" s="12"/>
      <c r="G18" s="12"/>
      <c r="H18" s="17">
        <v>15000000</v>
      </c>
      <c r="I18" s="12"/>
    </row>
    <row r="19" spans="1:9" ht="45.75" thickBot="1">
      <c r="A19" s="13" t="s">
        <v>38</v>
      </c>
      <c r="B19" s="12">
        <v>130</v>
      </c>
      <c r="C19" s="14"/>
      <c r="D19" s="12"/>
      <c r="E19" s="12" t="s">
        <v>35</v>
      </c>
      <c r="F19" s="12" t="s">
        <v>35</v>
      </c>
      <c r="G19" s="12" t="s">
        <v>35</v>
      </c>
      <c r="H19" s="12"/>
      <c r="I19" s="12" t="s">
        <v>35</v>
      </c>
    </row>
    <row r="20" spans="1:9" ht="90.75" customHeight="1" thickBot="1">
      <c r="A20" s="13" t="s">
        <v>39</v>
      </c>
      <c r="B20" s="12">
        <v>140</v>
      </c>
      <c r="C20" s="14"/>
      <c r="D20" s="12"/>
      <c r="E20" s="12" t="s">
        <v>35</v>
      </c>
      <c r="F20" s="12" t="s">
        <v>35</v>
      </c>
      <c r="G20" s="12" t="s">
        <v>35</v>
      </c>
      <c r="H20" s="12"/>
      <c r="I20" s="12" t="s">
        <v>35</v>
      </c>
    </row>
    <row r="21" spans="1:9" ht="45.75" thickBot="1">
      <c r="A21" s="13" t="s">
        <v>40</v>
      </c>
      <c r="B21" s="12">
        <v>150</v>
      </c>
      <c r="C21" s="14"/>
      <c r="D21" s="12"/>
      <c r="E21" s="12" t="s">
        <v>35</v>
      </c>
      <c r="F21" s="12"/>
      <c r="G21" s="12"/>
      <c r="H21" s="12" t="s">
        <v>35</v>
      </c>
      <c r="I21" s="12" t="s">
        <v>35</v>
      </c>
    </row>
    <row r="22" spans="1:9" ht="60.75" thickBot="1">
      <c r="A22" s="13" t="s">
        <v>171</v>
      </c>
      <c r="B22" s="12">
        <v>160</v>
      </c>
      <c r="C22" s="14">
        <v>180</v>
      </c>
      <c r="D22" s="17">
        <f>H22</f>
        <v>1000000</v>
      </c>
      <c r="E22" s="12" t="s">
        <v>35</v>
      </c>
      <c r="F22" s="12" t="s">
        <v>35</v>
      </c>
      <c r="G22" s="12" t="s">
        <v>35</v>
      </c>
      <c r="H22" s="17">
        <v>1000000</v>
      </c>
      <c r="I22" s="12"/>
    </row>
    <row r="23" spans="1:9" ht="30.75" thickBot="1">
      <c r="A23" s="13" t="s">
        <v>41</v>
      </c>
      <c r="B23" s="12">
        <v>180</v>
      </c>
      <c r="C23" s="12" t="s">
        <v>35</v>
      </c>
      <c r="D23" s="12"/>
      <c r="E23" s="12" t="s">
        <v>35</v>
      </c>
      <c r="F23" s="12" t="s">
        <v>35</v>
      </c>
      <c r="G23" s="12" t="s">
        <v>35</v>
      </c>
      <c r="H23" s="12"/>
      <c r="I23" s="12" t="s">
        <v>35</v>
      </c>
    </row>
    <row r="24" spans="1:9" ht="15.75" thickBot="1">
      <c r="A24" s="13"/>
      <c r="B24" s="14"/>
      <c r="C24" s="14"/>
      <c r="D24" s="12"/>
      <c r="E24" s="12"/>
      <c r="F24" s="12"/>
      <c r="G24" s="12"/>
      <c r="H24" s="12"/>
      <c r="I24" s="12"/>
    </row>
    <row r="25" spans="1:9" ht="30.75" thickBot="1">
      <c r="A25" s="13" t="s">
        <v>42</v>
      </c>
      <c r="B25" s="12">
        <v>200</v>
      </c>
      <c r="C25" s="12" t="s">
        <v>35</v>
      </c>
      <c r="D25" s="17">
        <f>E25+F25+G25+H25</f>
        <v>108005150</v>
      </c>
      <c r="E25" s="17">
        <f>E27+E37+E40+E44+E45+E47</f>
        <v>92005150</v>
      </c>
      <c r="F25" s="17">
        <f t="shared" ref="F25:I25" si="0">F27+F37+F40+F44+F45+F47</f>
        <v>0</v>
      </c>
      <c r="G25" s="17">
        <f t="shared" si="0"/>
        <v>0</v>
      </c>
      <c r="H25" s="17">
        <f>H27+H37+H40+H44+H45+H47</f>
        <v>16000000</v>
      </c>
      <c r="I25" s="17">
        <f t="shared" si="0"/>
        <v>0</v>
      </c>
    </row>
    <row r="26" spans="1:9" ht="15.75" thickBot="1">
      <c r="A26" s="15" t="s">
        <v>65</v>
      </c>
      <c r="B26" s="14"/>
      <c r="C26" s="14"/>
      <c r="D26" s="12"/>
      <c r="E26" s="12"/>
      <c r="F26" s="12"/>
      <c r="G26" s="12"/>
      <c r="H26" s="12"/>
      <c r="I26" s="12"/>
    </row>
    <row r="27" spans="1:9" ht="15.75" thickBot="1">
      <c r="A27" s="13" t="s">
        <v>43</v>
      </c>
      <c r="B27" s="12">
        <v>210</v>
      </c>
      <c r="C27" s="14">
        <v>110</v>
      </c>
      <c r="D27" s="17">
        <f>E27+F27+G27+H27</f>
        <v>93523700</v>
      </c>
      <c r="E27" s="17">
        <f>E29+E33+E34+E35+E36</f>
        <v>83093700</v>
      </c>
      <c r="F27" s="17">
        <f t="shared" ref="F27:I27" si="1">F29+F33+F34+F35+F36</f>
        <v>0</v>
      </c>
      <c r="G27" s="17">
        <f t="shared" si="1"/>
        <v>0</v>
      </c>
      <c r="H27" s="17">
        <f t="shared" si="1"/>
        <v>10430000</v>
      </c>
      <c r="I27" s="17">
        <f t="shared" si="1"/>
        <v>0</v>
      </c>
    </row>
    <row r="28" spans="1:9" ht="15.75" thickBot="1">
      <c r="A28" s="13" t="s">
        <v>5</v>
      </c>
      <c r="B28" s="14"/>
      <c r="C28" s="14"/>
      <c r="D28" s="12"/>
      <c r="E28" s="12"/>
      <c r="F28" s="12"/>
      <c r="G28" s="12"/>
      <c r="H28" s="12"/>
      <c r="I28" s="12"/>
    </row>
    <row r="29" spans="1:9" ht="45.75" thickBot="1">
      <c r="A29" s="15" t="s">
        <v>66</v>
      </c>
      <c r="B29" s="12">
        <v>211</v>
      </c>
      <c r="C29" s="19" t="s">
        <v>157</v>
      </c>
      <c r="D29" s="17">
        <f t="shared" ref="D29:D32" si="2">E29+F29+G29+H29</f>
        <v>93341700</v>
      </c>
      <c r="E29" s="17">
        <f>E30+E32</f>
        <v>82923700</v>
      </c>
      <c r="F29" s="17">
        <f t="shared" ref="F29:I29" si="3">F30+F32</f>
        <v>0</v>
      </c>
      <c r="G29" s="17">
        <f t="shared" si="3"/>
        <v>0</v>
      </c>
      <c r="H29" s="17">
        <f t="shared" si="3"/>
        <v>10418000</v>
      </c>
      <c r="I29" s="17">
        <f t="shared" si="3"/>
        <v>0</v>
      </c>
    </row>
    <row r="30" spans="1:9" ht="30.75" thickBot="1">
      <c r="A30" s="16" t="s">
        <v>67</v>
      </c>
      <c r="B30" s="14"/>
      <c r="C30" s="14">
        <v>111</v>
      </c>
      <c r="D30" s="17">
        <f t="shared" si="2"/>
        <v>72373300</v>
      </c>
      <c r="E30" s="17">
        <v>64373300</v>
      </c>
      <c r="F30" s="12"/>
      <c r="G30" s="12"/>
      <c r="H30" s="17">
        <v>8000000</v>
      </c>
      <c r="I30" s="12"/>
    </row>
    <row r="31" spans="1:9" ht="75.75" thickBot="1">
      <c r="A31" s="16" t="s">
        <v>68</v>
      </c>
      <c r="B31" s="14"/>
      <c r="C31" s="14">
        <v>111</v>
      </c>
      <c r="D31" s="17">
        <f t="shared" si="2"/>
        <v>490100</v>
      </c>
      <c r="E31" s="17">
        <v>490100</v>
      </c>
      <c r="F31" s="12"/>
      <c r="G31" s="12"/>
      <c r="H31" s="12"/>
      <c r="I31" s="12"/>
    </row>
    <row r="32" spans="1:9" ht="45.75" thickBot="1">
      <c r="A32" s="16" t="s">
        <v>44</v>
      </c>
      <c r="B32" s="14"/>
      <c r="C32" s="14">
        <v>119</v>
      </c>
      <c r="D32" s="17">
        <f t="shared" si="2"/>
        <v>20968400</v>
      </c>
      <c r="E32" s="17">
        <v>18550400</v>
      </c>
      <c r="F32" s="12"/>
      <c r="G32" s="12"/>
      <c r="H32" s="17">
        <v>2418000</v>
      </c>
      <c r="I32" s="12"/>
    </row>
    <row r="33" spans="1:9" ht="46.5" customHeight="1" thickBot="1">
      <c r="A33" s="15" t="s">
        <v>154</v>
      </c>
      <c r="B33" s="12">
        <v>212</v>
      </c>
      <c r="C33" s="14">
        <v>112</v>
      </c>
      <c r="D33" s="17">
        <f>E33+F33+G33+H33</f>
        <v>2000</v>
      </c>
      <c r="E33" s="17"/>
      <c r="F33" s="12"/>
      <c r="G33" s="17"/>
      <c r="H33" s="17">
        <v>2000</v>
      </c>
      <c r="I33" s="12"/>
    </row>
    <row r="34" spans="1:9" ht="46.5" customHeight="1" thickBot="1">
      <c r="A34" s="15" t="s">
        <v>155</v>
      </c>
      <c r="B34" s="12">
        <v>213</v>
      </c>
      <c r="C34" s="14">
        <v>112</v>
      </c>
      <c r="D34" s="17">
        <f>E34+F34+G34+H34</f>
        <v>0</v>
      </c>
      <c r="E34" s="17"/>
      <c r="F34" s="12"/>
      <c r="G34" s="17"/>
      <c r="H34" s="17"/>
      <c r="I34" s="12"/>
    </row>
    <row r="35" spans="1:9" ht="47.25" customHeight="1" thickBot="1">
      <c r="A35" s="15" t="s">
        <v>142</v>
      </c>
      <c r="B35" s="12">
        <v>214</v>
      </c>
      <c r="C35" s="14">
        <v>111.11199999999999</v>
      </c>
      <c r="D35" s="17">
        <f>E35+F35+G35+H35</f>
        <v>0</v>
      </c>
      <c r="E35" s="17"/>
      <c r="F35" s="12"/>
      <c r="G35" s="17"/>
      <c r="H35" s="17"/>
      <c r="I35" s="12"/>
    </row>
    <row r="36" spans="1:9" ht="47.25" customHeight="1" thickBot="1">
      <c r="A36" s="15" t="s">
        <v>156</v>
      </c>
      <c r="B36" s="12">
        <v>215</v>
      </c>
      <c r="C36" s="14">
        <v>112</v>
      </c>
      <c r="D36" s="17">
        <f>E36+F36+G36+H36</f>
        <v>180000</v>
      </c>
      <c r="E36" s="17">
        <v>170000</v>
      </c>
      <c r="F36" s="12"/>
      <c r="G36" s="17"/>
      <c r="H36" s="17">
        <v>10000</v>
      </c>
      <c r="I36" s="12"/>
    </row>
    <row r="37" spans="1:9" ht="30.75" thickBot="1">
      <c r="A37" s="13" t="s">
        <v>48</v>
      </c>
      <c r="B37" s="12">
        <v>220</v>
      </c>
      <c r="C37" s="14">
        <v>300</v>
      </c>
      <c r="D37" s="17">
        <f>E37+F37+G37+H37</f>
        <v>1000000</v>
      </c>
      <c r="E37" s="17">
        <v>0</v>
      </c>
      <c r="F37" s="17">
        <v>0</v>
      </c>
      <c r="G37" s="17">
        <v>0</v>
      </c>
      <c r="H37" s="17">
        <f>H39</f>
        <v>1000000</v>
      </c>
      <c r="I37" s="17">
        <v>0</v>
      </c>
    </row>
    <row r="38" spans="1:9" ht="15.75" thickBot="1">
      <c r="A38" s="13" t="s">
        <v>5</v>
      </c>
      <c r="B38" s="14"/>
      <c r="C38" s="14"/>
      <c r="D38" s="12"/>
      <c r="E38" s="12"/>
      <c r="F38" s="12"/>
      <c r="G38" s="12"/>
      <c r="H38" s="17"/>
      <c r="I38" s="12"/>
    </row>
    <row r="39" spans="1:9" ht="15.75" thickBot="1">
      <c r="A39" s="15" t="s">
        <v>172</v>
      </c>
      <c r="B39" s="14"/>
      <c r="C39" s="14">
        <v>321</v>
      </c>
      <c r="D39" s="17">
        <f>SUM(H39)</f>
        <v>1000000</v>
      </c>
      <c r="E39" s="12"/>
      <c r="F39" s="12"/>
      <c r="G39" s="12"/>
      <c r="H39" s="17">
        <v>1000000</v>
      </c>
      <c r="I39" s="12"/>
    </row>
    <row r="40" spans="1:9" ht="45.75" thickBot="1">
      <c r="A40" s="13" t="s">
        <v>69</v>
      </c>
      <c r="B40" s="12">
        <v>230</v>
      </c>
      <c r="C40" s="14">
        <v>850</v>
      </c>
      <c r="D40" s="17">
        <f t="shared" ref="D40:D46" si="4">E40+F40+G40+H40</f>
        <v>892410</v>
      </c>
      <c r="E40" s="17">
        <f>E41+E42+E43</f>
        <v>732410</v>
      </c>
      <c r="F40" s="17">
        <f t="shared" ref="F40:I40" si="5">F41+F42+F43</f>
        <v>0</v>
      </c>
      <c r="G40" s="17">
        <f t="shared" si="5"/>
        <v>0</v>
      </c>
      <c r="H40" s="17">
        <f t="shared" si="5"/>
        <v>160000</v>
      </c>
      <c r="I40" s="17">
        <f t="shared" si="5"/>
        <v>0</v>
      </c>
    </row>
    <row r="41" spans="1:9" ht="48" customHeight="1" thickBot="1">
      <c r="A41" s="16" t="s">
        <v>70</v>
      </c>
      <c r="B41" s="14"/>
      <c r="C41" s="14">
        <v>851</v>
      </c>
      <c r="D41" s="17">
        <f t="shared" si="4"/>
        <v>832410</v>
      </c>
      <c r="E41" s="17">
        <v>732410</v>
      </c>
      <c r="F41" s="12"/>
      <c r="G41" s="12"/>
      <c r="H41" s="17">
        <v>100000</v>
      </c>
      <c r="I41" s="12"/>
    </row>
    <row r="42" spans="1:9" ht="36.75" customHeight="1" thickBot="1">
      <c r="A42" s="16" t="s">
        <v>71</v>
      </c>
      <c r="B42" s="14"/>
      <c r="C42" s="14">
        <v>852</v>
      </c>
      <c r="D42" s="17">
        <f t="shared" si="4"/>
        <v>20000</v>
      </c>
      <c r="E42" s="12"/>
      <c r="F42" s="12"/>
      <c r="G42" s="12"/>
      <c r="H42" s="17">
        <v>20000</v>
      </c>
      <c r="I42" s="12"/>
    </row>
    <row r="43" spans="1:9" ht="21.75" customHeight="1" thickBot="1">
      <c r="A43" s="16" t="s">
        <v>72</v>
      </c>
      <c r="B43" s="14"/>
      <c r="C43" s="14">
        <v>853</v>
      </c>
      <c r="D43" s="17">
        <f t="shared" si="4"/>
        <v>40000</v>
      </c>
      <c r="E43" s="12"/>
      <c r="F43" s="12"/>
      <c r="G43" s="12"/>
      <c r="H43" s="17">
        <v>40000</v>
      </c>
      <c r="I43" s="12"/>
    </row>
    <row r="44" spans="1:9" ht="30.75" thickBot="1">
      <c r="A44" s="13" t="s">
        <v>53</v>
      </c>
      <c r="B44" s="12">
        <v>240</v>
      </c>
      <c r="C44" s="14"/>
      <c r="D44" s="17">
        <f t="shared" si="4"/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1:9" ht="48.75" customHeight="1" thickBot="1">
      <c r="A45" s="13" t="s">
        <v>74</v>
      </c>
      <c r="B45" s="12">
        <v>250</v>
      </c>
      <c r="C45" s="14">
        <v>240</v>
      </c>
      <c r="D45" s="17">
        <f t="shared" si="4"/>
        <v>0</v>
      </c>
      <c r="E45" s="17">
        <v>0</v>
      </c>
      <c r="F45" s="17">
        <f t="shared" ref="F45:I45" si="6">F46</f>
        <v>0</v>
      </c>
      <c r="G45" s="17">
        <f t="shared" si="6"/>
        <v>0</v>
      </c>
      <c r="H45" s="17">
        <f t="shared" si="6"/>
        <v>0</v>
      </c>
      <c r="I45" s="17">
        <f t="shared" si="6"/>
        <v>0</v>
      </c>
    </row>
    <row r="46" spans="1:9" ht="30.75" thickBot="1">
      <c r="A46" s="16" t="s">
        <v>73</v>
      </c>
      <c r="B46" s="14"/>
      <c r="C46" s="14">
        <v>244</v>
      </c>
      <c r="D46" s="17">
        <f t="shared" si="4"/>
        <v>0</v>
      </c>
      <c r="E46" s="17">
        <v>0</v>
      </c>
      <c r="F46" s="12"/>
      <c r="G46" s="12"/>
      <c r="H46" s="17"/>
      <c r="I46" s="12"/>
    </row>
    <row r="47" spans="1:9" ht="30">
      <c r="A47" s="30" t="s">
        <v>54</v>
      </c>
      <c r="B47" s="93">
        <v>260</v>
      </c>
      <c r="C47" s="93" t="s">
        <v>35</v>
      </c>
      <c r="D47" s="91">
        <f t="shared" ref="D47" si="7">D50+D66+D67</f>
        <v>12589040</v>
      </c>
      <c r="E47" s="91">
        <f>E50+E66+E67</f>
        <v>8179040</v>
      </c>
      <c r="F47" s="91">
        <f t="shared" ref="F47:I47" si="8">F50+F66+F67</f>
        <v>0</v>
      </c>
      <c r="G47" s="91">
        <f t="shared" si="8"/>
        <v>0</v>
      </c>
      <c r="H47" s="91">
        <f t="shared" si="8"/>
        <v>4410000</v>
      </c>
      <c r="I47" s="91">
        <f t="shared" si="8"/>
        <v>0</v>
      </c>
    </row>
    <row r="48" spans="1:9" ht="15.75" thickBot="1">
      <c r="A48" s="31" t="s">
        <v>55</v>
      </c>
      <c r="B48" s="92"/>
      <c r="C48" s="92"/>
      <c r="D48" s="92"/>
      <c r="E48" s="92"/>
      <c r="F48" s="92"/>
      <c r="G48" s="92"/>
      <c r="H48" s="92"/>
      <c r="I48" s="92"/>
    </row>
    <row r="49" spans="1:9" ht="15.75" thickBot="1">
      <c r="A49" s="13" t="s">
        <v>5</v>
      </c>
      <c r="B49" s="14"/>
      <c r="C49" s="14"/>
      <c r="D49" s="12"/>
      <c r="E49" s="12"/>
      <c r="F49" s="12"/>
      <c r="G49" s="12"/>
      <c r="H49" s="12"/>
      <c r="I49" s="12"/>
    </row>
    <row r="50" spans="1:9" ht="20.25" customHeight="1" thickBot="1">
      <c r="A50" s="13" t="s">
        <v>75</v>
      </c>
      <c r="B50" s="14"/>
      <c r="C50" s="14">
        <v>240</v>
      </c>
      <c r="D50" s="17">
        <f t="shared" ref="D50:D91" si="9">E50+F50+G50+H50</f>
        <v>6130000</v>
      </c>
      <c r="E50" s="17">
        <f>E51+E52+E53+E57+E58+E63</f>
        <v>4070000</v>
      </c>
      <c r="F50" s="17">
        <f t="shared" ref="F50:I50" si="10">F51+F52+F53+F57+F58+F63</f>
        <v>0</v>
      </c>
      <c r="G50" s="17">
        <f t="shared" si="10"/>
        <v>0</v>
      </c>
      <c r="H50" s="17">
        <f t="shared" si="10"/>
        <v>2060000</v>
      </c>
      <c r="I50" s="17">
        <f t="shared" si="10"/>
        <v>0</v>
      </c>
    </row>
    <row r="51" spans="1:9" ht="15.75" thickBot="1">
      <c r="A51" s="15" t="s">
        <v>78</v>
      </c>
      <c r="B51" s="14"/>
      <c r="C51" s="14">
        <v>244</v>
      </c>
      <c r="D51" s="17">
        <f t="shared" si="9"/>
        <v>270000</v>
      </c>
      <c r="E51" s="17">
        <v>200000</v>
      </c>
      <c r="F51" s="12"/>
      <c r="G51" s="12"/>
      <c r="H51" s="17">
        <v>70000</v>
      </c>
      <c r="I51" s="12"/>
    </row>
    <row r="52" spans="1:9" ht="15.75" thickBot="1">
      <c r="A52" s="15" t="s">
        <v>79</v>
      </c>
      <c r="B52" s="14"/>
      <c r="C52" s="14">
        <v>244</v>
      </c>
      <c r="D52" s="17">
        <f t="shared" si="9"/>
        <v>0</v>
      </c>
      <c r="E52" s="12"/>
      <c r="F52" s="12"/>
      <c r="G52" s="12"/>
      <c r="H52" s="17"/>
      <c r="I52" s="12"/>
    </row>
    <row r="53" spans="1:9" ht="30.75" thickBot="1">
      <c r="A53" s="15" t="s">
        <v>80</v>
      </c>
      <c r="B53" s="14"/>
      <c r="C53" s="14">
        <v>244</v>
      </c>
      <c r="D53" s="17">
        <f t="shared" si="9"/>
        <v>2870000</v>
      </c>
      <c r="E53" s="17">
        <f>E54+E55+E56</f>
        <v>2570000</v>
      </c>
      <c r="F53" s="17">
        <f t="shared" ref="F53:I53" si="11">F54+F55+F56</f>
        <v>0</v>
      </c>
      <c r="G53" s="17">
        <f t="shared" si="11"/>
        <v>0</v>
      </c>
      <c r="H53" s="17">
        <f t="shared" si="11"/>
        <v>300000</v>
      </c>
      <c r="I53" s="17">
        <f t="shared" si="11"/>
        <v>0</v>
      </c>
    </row>
    <row r="54" spans="1:9" ht="30.75" thickBot="1">
      <c r="A54" s="16" t="s">
        <v>45</v>
      </c>
      <c r="B54" s="14"/>
      <c r="C54" s="14">
        <v>244</v>
      </c>
      <c r="D54" s="17">
        <f t="shared" si="9"/>
        <v>1650000</v>
      </c>
      <c r="E54" s="17">
        <v>1500000</v>
      </c>
      <c r="F54" s="12"/>
      <c r="G54" s="12"/>
      <c r="H54" s="17">
        <v>150000</v>
      </c>
      <c r="I54" s="12"/>
    </row>
    <row r="55" spans="1:9" ht="30.75" thickBot="1">
      <c r="A55" s="16" t="s">
        <v>46</v>
      </c>
      <c r="B55" s="14"/>
      <c r="C55" s="14">
        <v>244</v>
      </c>
      <c r="D55" s="17">
        <f t="shared" si="9"/>
        <v>800000</v>
      </c>
      <c r="E55" s="17">
        <v>700000</v>
      </c>
      <c r="F55" s="12"/>
      <c r="G55" s="12"/>
      <c r="H55" s="17">
        <v>100000</v>
      </c>
      <c r="I55" s="12"/>
    </row>
    <row r="56" spans="1:9" ht="45.75" thickBot="1">
      <c r="A56" s="16" t="s">
        <v>47</v>
      </c>
      <c r="B56" s="14"/>
      <c r="C56" s="14">
        <v>244</v>
      </c>
      <c r="D56" s="17">
        <f t="shared" si="9"/>
        <v>420000</v>
      </c>
      <c r="E56" s="17">
        <v>370000</v>
      </c>
      <c r="F56" s="12"/>
      <c r="G56" s="12"/>
      <c r="H56" s="17">
        <v>50000</v>
      </c>
      <c r="I56" s="12"/>
    </row>
    <row r="57" spans="1:9" ht="30.75" thickBot="1">
      <c r="A57" s="15" t="s">
        <v>76</v>
      </c>
      <c r="B57" s="14"/>
      <c r="C57" s="14">
        <v>244</v>
      </c>
      <c r="D57" s="17">
        <f t="shared" si="9"/>
        <v>0</v>
      </c>
      <c r="E57" s="12"/>
      <c r="F57" s="12"/>
      <c r="G57" s="12"/>
      <c r="H57" s="17"/>
      <c r="I57" s="12"/>
    </row>
    <row r="58" spans="1:9" ht="45.75" thickBot="1">
      <c r="A58" s="15" t="s">
        <v>81</v>
      </c>
      <c r="B58" s="14"/>
      <c r="C58" s="14">
        <v>240</v>
      </c>
      <c r="D58" s="17">
        <f t="shared" si="9"/>
        <v>1640000</v>
      </c>
      <c r="E58" s="17">
        <f>E59+E60+E61+E62</f>
        <v>800000</v>
      </c>
      <c r="F58" s="17">
        <f t="shared" ref="F58:I58" si="12">F59+F60+F61+F62</f>
        <v>0</v>
      </c>
      <c r="G58" s="17">
        <f t="shared" si="12"/>
        <v>0</v>
      </c>
      <c r="H58" s="17">
        <f t="shared" si="12"/>
        <v>840000</v>
      </c>
      <c r="I58" s="17">
        <f t="shared" si="12"/>
        <v>0</v>
      </c>
    </row>
    <row r="59" spans="1:9" ht="15.75" thickBot="1">
      <c r="A59" s="16" t="s">
        <v>82</v>
      </c>
      <c r="B59" s="14"/>
      <c r="C59" s="14">
        <v>243</v>
      </c>
      <c r="D59" s="17">
        <f t="shared" si="9"/>
        <v>0</v>
      </c>
      <c r="E59" s="12"/>
      <c r="F59" s="12"/>
      <c r="G59" s="12"/>
      <c r="H59" s="12"/>
      <c r="I59" s="12"/>
    </row>
    <row r="60" spans="1:9" ht="15.75" thickBot="1">
      <c r="A60" s="16" t="s">
        <v>77</v>
      </c>
      <c r="B60" s="14"/>
      <c r="C60" s="14">
        <v>244</v>
      </c>
      <c r="D60" s="17">
        <f t="shared" si="9"/>
        <v>670000</v>
      </c>
      <c r="E60" s="17">
        <v>340000</v>
      </c>
      <c r="F60" s="12"/>
      <c r="G60" s="12"/>
      <c r="H60" s="17">
        <v>330000</v>
      </c>
      <c r="I60" s="12"/>
    </row>
    <row r="61" spans="1:9" ht="15.75" thickBot="1">
      <c r="A61" s="16" t="s">
        <v>143</v>
      </c>
      <c r="B61" s="14"/>
      <c r="C61" s="14">
        <v>244</v>
      </c>
      <c r="D61" s="17">
        <f t="shared" si="9"/>
        <v>70000</v>
      </c>
      <c r="E61" s="17">
        <v>60000</v>
      </c>
      <c r="F61" s="12"/>
      <c r="G61" s="12"/>
      <c r="H61" s="17">
        <v>10000</v>
      </c>
      <c r="I61" s="12"/>
    </row>
    <row r="62" spans="1:9" ht="45.75" thickBot="1">
      <c r="A62" s="16" t="s">
        <v>112</v>
      </c>
      <c r="B62" s="14"/>
      <c r="C62" s="14">
        <v>244</v>
      </c>
      <c r="D62" s="17">
        <f t="shared" si="9"/>
        <v>900000</v>
      </c>
      <c r="E62" s="17">
        <v>400000</v>
      </c>
      <c r="F62" s="12"/>
      <c r="G62" s="12"/>
      <c r="H62" s="17">
        <v>500000</v>
      </c>
      <c r="I62" s="12"/>
    </row>
    <row r="63" spans="1:9" ht="30.75" thickBot="1">
      <c r="A63" s="15" t="s">
        <v>158</v>
      </c>
      <c r="B63" s="14"/>
      <c r="C63" s="14">
        <v>112.244</v>
      </c>
      <c r="D63" s="17">
        <f t="shared" si="9"/>
        <v>1350000</v>
      </c>
      <c r="E63" s="17">
        <f>E64+E65</f>
        <v>500000</v>
      </c>
      <c r="F63" s="17">
        <f t="shared" ref="F63:I63" si="13">F64+F65</f>
        <v>0</v>
      </c>
      <c r="G63" s="17">
        <f t="shared" si="13"/>
        <v>0</v>
      </c>
      <c r="H63" s="17">
        <f>H64+H65+H66</f>
        <v>850000</v>
      </c>
      <c r="I63" s="17">
        <f t="shared" si="13"/>
        <v>0</v>
      </c>
    </row>
    <row r="64" spans="1:9" ht="15.75" thickBot="1">
      <c r="A64" s="15"/>
      <c r="B64" s="14"/>
      <c r="C64" s="14">
        <v>112</v>
      </c>
      <c r="D64" s="17">
        <f t="shared" si="9"/>
        <v>0</v>
      </c>
      <c r="E64" s="17"/>
      <c r="F64" s="12"/>
      <c r="G64" s="12"/>
      <c r="H64" s="17"/>
      <c r="I64" s="12"/>
    </row>
    <row r="65" spans="1:9" ht="15.75" thickBot="1">
      <c r="A65" s="15"/>
      <c r="B65" s="14"/>
      <c r="C65" s="14">
        <v>244</v>
      </c>
      <c r="D65" s="17">
        <f t="shared" si="9"/>
        <v>1300000</v>
      </c>
      <c r="E65" s="17">
        <v>500000</v>
      </c>
      <c r="F65" s="12"/>
      <c r="G65" s="12"/>
      <c r="H65" s="17">
        <v>800000</v>
      </c>
      <c r="I65" s="12"/>
    </row>
    <row r="66" spans="1:9" ht="32.25" customHeight="1" thickBot="1">
      <c r="A66" s="13" t="s">
        <v>179</v>
      </c>
      <c r="B66" s="14"/>
      <c r="C66" s="14">
        <v>244</v>
      </c>
      <c r="D66" s="17">
        <f t="shared" si="9"/>
        <v>50000</v>
      </c>
      <c r="E66" s="12"/>
      <c r="F66" s="12"/>
      <c r="G66" s="12"/>
      <c r="H66" s="17">
        <v>50000</v>
      </c>
      <c r="I66" s="12"/>
    </row>
    <row r="67" spans="1:9" ht="45.75" thickBot="1">
      <c r="A67" s="13" t="s">
        <v>84</v>
      </c>
      <c r="B67" s="14"/>
      <c r="C67" s="14">
        <v>244</v>
      </c>
      <c r="D67" s="17">
        <f t="shared" si="9"/>
        <v>6409040</v>
      </c>
      <c r="E67" s="17">
        <f>E68+E69+E78</f>
        <v>4109040</v>
      </c>
      <c r="F67" s="17">
        <f t="shared" ref="F67:I67" si="14">F68+F69+F78</f>
        <v>0</v>
      </c>
      <c r="G67" s="17">
        <f t="shared" si="14"/>
        <v>0</v>
      </c>
      <c r="H67" s="17">
        <f t="shared" si="14"/>
        <v>2300000</v>
      </c>
      <c r="I67" s="17">
        <f t="shared" si="14"/>
        <v>0</v>
      </c>
    </row>
    <row r="68" spans="1:9" ht="30.75" thickBot="1">
      <c r="A68" s="15" t="s">
        <v>83</v>
      </c>
      <c r="B68" s="14"/>
      <c r="C68" s="14">
        <v>244</v>
      </c>
      <c r="D68" s="17">
        <f t="shared" si="9"/>
        <v>300000</v>
      </c>
      <c r="E68" s="12"/>
      <c r="F68" s="12"/>
      <c r="G68" s="12"/>
      <c r="H68" s="17">
        <v>300000</v>
      </c>
      <c r="I68" s="12"/>
    </row>
    <row r="69" spans="1:9" ht="45.75" thickBot="1">
      <c r="A69" s="15" t="s">
        <v>85</v>
      </c>
      <c r="B69" s="14"/>
      <c r="C69" s="14">
        <v>244</v>
      </c>
      <c r="D69" s="17">
        <f t="shared" si="9"/>
        <v>6109040</v>
      </c>
      <c r="E69" s="17">
        <f>E70+E71+E72+E73+E74+E75+E76+E77</f>
        <v>4109040</v>
      </c>
      <c r="F69" s="17">
        <f t="shared" ref="F69:I69" si="15">F70+F71+F72+F73+F74+F75+F76+F77</f>
        <v>0</v>
      </c>
      <c r="G69" s="17">
        <f t="shared" si="15"/>
        <v>0</v>
      </c>
      <c r="H69" s="17">
        <v>2000000</v>
      </c>
      <c r="I69" s="17">
        <f t="shared" si="15"/>
        <v>0</v>
      </c>
    </row>
    <row r="70" spans="1:9" ht="30.75" thickBot="1">
      <c r="A70" s="16" t="s">
        <v>49</v>
      </c>
      <c r="B70" s="14"/>
      <c r="C70" s="14">
        <v>244</v>
      </c>
      <c r="D70" s="17">
        <f t="shared" si="9"/>
        <v>700000</v>
      </c>
      <c r="E70" s="17">
        <v>550000</v>
      </c>
      <c r="F70" s="12"/>
      <c r="G70" s="12"/>
      <c r="H70" s="17">
        <v>150000</v>
      </c>
      <c r="I70" s="12"/>
    </row>
    <row r="71" spans="1:9" ht="105.75" thickBot="1">
      <c r="A71" s="16" t="s">
        <v>50</v>
      </c>
      <c r="B71" s="14"/>
      <c r="C71" s="14">
        <v>244</v>
      </c>
      <c r="D71" s="17">
        <f t="shared" si="9"/>
        <v>250000</v>
      </c>
      <c r="E71" s="17">
        <v>50000</v>
      </c>
      <c r="F71" s="12"/>
      <c r="G71" s="12"/>
      <c r="H71" s="17">
        <v>200000</v>
      </c>
      <c r="I71" s="12"/>
    </row>
    <row r="72" spans="1:9" ht="60.75" thickBot="1">
      <c r="A72" s="16" t="s">
        <v>51</v>
      </c>
      <c r="B72" s="14"/>
      <c r="C72" s="14">
        <v>244</v>
      </c>
      <c r="D72" s="17">
        <f t="shared" si="9"/>
        <v>80000</v>
      </c>
      <c r="E72" s="17">
        <v>50000</v>
      </c>
      <c r="F72" s="12"/>
      <c r="G72" s="12"/>
      <c r="H72" s="17">
        <v>30000</v>
      </c>
      <c r="I72" s="12"/>
    </row>
    <row r="73" spans="1:9" ht="15.75" thickBot="1">
      <c r="A73" s="16" t="s">
        <v>52</v>
      </c>
      <c r="B73" s="14"/>
      <c r="C73" s="14">
        <v>244</v>
      </c>
      <c r="D73" s="17">
        <f t="shared" si="9"/>
        <v>4829040</v>
      </c>
      <c r="E73" s="17">
        <v>3309040</v>
      </c>
      <c r="F73" s="12"/>
      <c r="G73" s="12"/>
      <c r="H73" s="17">
        <v>1520000</v>
      </c>
      <c r="I73" s="12"/>
    </row>
    <row r="74" spans="1:9" ht="30.75" thickBot="1">
      <c r="A74" s="16" t="s">
        <v>144</v>
      </c>
      <c r="B74" s="14"/>
      <c r="C74" s="14">
        <v>244</v>
      </c>
      <c r="D74" s="17">
        <f t="shared" si="9"/>
        <v>200000</v>
      </c>
      <c r="E74" s="17">
        <v>100000</v>
      </c>
      <c r="F74" s="12"/>
      <c r="G74" s="12"/>
      <c r="H74" s="17">
        <v>100000</v>
      </c>
      <c r="I74" s="12"/>
    </row>
    <row r="75" spans="1:9" ht="30.75" thickBot="1">
      <c r="A75" s="16" t="s">
        <v>145</v>
      </c>
      <c r="B75" s="14"/>
      <c r="C75" s="14">
        <v>244</v>
      </c>
      <c r="D75" s="17">
        <f t="shared" si="9"/>
        <v>0</v>
      </c>
      <c r="E75" s="12"/>
      <c r="F75" s="12"/>
      <c r="G75" s="12"/>
      <c r="H75" s="17"/>
      <c r="I75" s="12"/>
    </row>
    <row r="76" spans="1:9" ht="45.75" thickBot="1">
      <c r="A76" s="16" t="s">
        <v>146</v>
      </c>
      <c r="B76" s="14"/>
      <c r="C76" s="14">
        <v>244</v>
      </c>
      <c r="D76" s="17">
        <f t="shared" si="9"/>
        <v>0</v>
      </c>
      <c r="E76" s="12"/>
      <c r="F76" s="12"/>
      <c r="G76" s="12"/>
      <c r="H76" s="17"/>
      <c r="I76" s="12"/>
    </row>
    <row r="77" spans="1:9" ht="45.75" thickBot="1">
      <c r="A77" s="16" t="s">
        <v>147</v>
      </c>
      <c r="B77" s="14"/>
      <c r="C77" s="14">
        <v>244</v>
      </c>
      <c r="D77" s="17">
        <f t="shared" si="9"/>
        <v>50000</v>
      </c>
      <c r="E77" s="17">
        <v>50000</v>
      </c>
      <c r="F77" s="12"/>
      <c r="G77" s="12"/>
      <c r="H77" s="17"/>
      <c r="I77" s="12"/>
    </row>
    <row r="78" spans="1:9" ht="32.25" customHeight="1" thickBot="1">
      <c r="A78" s="15" t="s">
        <v>148</v>
      </c>
      <c r="B78" s="14"/>
      <c r="C78" s="14">
        <v>244</v>
      </c>
      <c r="D78" s="17">
        <f t="shared" si="9"/>
        <v>0</v>
      </c>
      <c r="E78" s="12">
        <f>E79+E80+E81</f>
        <v>0</v>
      </c>
      <c r="F78" s="12">
        <f t="shared" ref="F78:H78" si="16">F79+F80+F81</f>
        <v>0</v>
      </c>
      <c r="G78" s="12">
        <f t="shared" si="16"/>
        <v>0</v>
      </c>
      <c r="H78" s="12">
        <f t="shared" si="16"/>
        <v>0</v>
      </c>
      <c r="I78" s="12">
        <f>I79+I80+I81</f>
        <v>0</v>
      </c>
    </row>
    <row r="79" spans="1:9" ht="32.25" customHeight="1" thickBot="1">
      <c r="A79" s="16" t="s">
        <v>149</v>
      </c>
      <c r="B79" s="14"/>
      <c r="C79" s="14">
        <v>244</v>
      </c>
      <c r="D79" s="17">
        <f t="shared" si="9"/>
        <v>0</v>
      </c>
      <c r="E79" s="12"/>
      <c r="F79" s="12"/>
      <c r="G79" s="12"/>
      <c r="H79" s="17"/>
      <c r="I79" s="12"/>
    </row>
    <row r="80" spans="1:9" ht="106.5" customHeight="1" thickBot="1">
      <c r="A80" s="16" t="s">
        <v>150</v>
      </c>
      <c r="B80" s="14"/>
      <c r="C80" s="14">
        <v>244</v>
      </c>
      <c r="D80" s="17">
        <f t="shared" si="9"/>
        <v>0</v>
      </c>
      <c r="E80" s="12"/>
      <c r="F80" s="12"/>
      <c r="G80" s="12"/>
      <c r="H80" s="17"/>
      <c r="I80" s="12"/>
    </row>
    <row r="81" spans="1:9" ht="108.75" customHeight="1" thickBot="1">
      <c r="A81" s="16" t="s">
        <v>151</v>
      </c>
      <c r="B81" s="14"/>
      <c r="C81" s="14">
        <v>244</v>
      </c>
      <c r="D81" s="17">
        <f t="shared" si="9"/>
        <v>0</v>
      </c>
      <c r="E81" s="12"/>
      <c r="F81" s="12"/>
      <c r="G81" s="12"/>
      <c r="H81" s="17"/>
      <c r="I81" s="12"/>
    </row>
    <row r="82" spans="1:9" ht="30.75" thickBot="1">
      <c r="A82" s="13" t="s">
        <v>56</v>
      </c>
      <c r="B82" s="12">
        <v>300</v>
      </c>
      <c r="C82" s="12" t="s">
        <v>35</v>
      </c>
      <c r="D82" s="17">
        <f t="shared" si="9"/>
        <v>0</v>
      </c>
      <c r="E82" s="17">
        <f>E84+E85</f>
        <v>0</v>
      </c>
      <c r="F82" s="17">
        <f t="shared" ref="F82:I82" si="17">F84+F85</f>
        <v>0</v>
      </c>
      <c r="G82" s="17">
        <f t="shared" si="17"/>
        <v>0</v>
      </c>
      <c r="H82" s="17">
        <f t="shared" si="17"/>
        <v>0</v>
      </c>
      <c r="I82" s="17">
        <f t="shared" si="17"/>
        <v>0</v>
      </c>
    </row>
    <row r="83" spans="1:9" ht="15.75" thickBot="1">
      <c r="A83" s="13" t="s">
        <v>5</v>
      </c>
      <c r="B83" s="14"/>
      <c r="C83" s="14"/>
      <c r="D83" s="17"/>
      <c r="E83" s="12"/>
      <c r="F83" s="12"/>
      <c r="G83" s="12"/>
      <c r="H83" s="12"/>
      <c r="I83" s="12"/>
    </row>
    <row r="84" spans="1:9" ht="30.75" thickBot="1">
      <c r="A84" s="13" t="s">
        <v>57</v>
      </c>
      <c r="B84" s="12">
        <v>310</v>
      </c>
      <c r="C84" s="14">
        <v>510</v>
      </c>
      <c r="D84" s="17">
        <f t="shared" si="9"/>
        <v>0</v>
      </c>
      <c r="E84" s="12"/>
      <c r="F84" s="12"/>
      <c r="G84" s="12"/>
      <c r="H84" s="12"/>
      <c r="I84" s="12"/>
    </row>
    <row r="85" spans="1:9" ht="15.75" thickBot="1">
      <c r="A85" s="13" t="s">
        <v>58</v>
      </c>
      <c r="B85" s="12">
        <v>320</v>
      </c>
      <c r="C85" s="19" t="s">
        <v>86</v>
      </c>
      <c r="D85" s="17">
        <f t="shared" si="9"/>
        <v>0</v>
      </c>
      <c r="E85" s="12"/>
      <c r="F85" s="12"/>
      <c r="G85" s="12"/>
      <c r="H85" s="12"/>
      <c r="I85" s="12"/>
    </row>
    <row r="86" spans="1:9" ht="30.75" thickBot="1">
      <c r="A86" s="13" t="s">
        <v>59</v>
      </c>
      <c r="B86" s="12">
        <v>400</v>
      </c>
      <c r="C86" s="12" t="s">
        <v>35</v>
      </c>
      <c r="D86" s="17">
        <f t="shared" si="9"/>
        <v>0</v>
      </c>
      <c r="E86" s="17">
        <f>E88+E89</f>
        <v>0</v>
      </c>
      <c r="F86" s="17">
        <f t="shared" ref="F86:I86" si="18">F88+F89</f>
        <v>0</v>
      </c>
      <c r="G86" s="17">
        <f t="shared" si="18"/>
        <v>0</v>
      </c>
      <c r="H86" s="17">
        <f t="shared" si="18"/>
        <v>0</v>
      </c>
      <c r="I86" s="17">
        <f t="shared" si="18"/>
        <v>0</v>
      </c>
    </row>
    <row r="87" spans="1:9" ht="15.75" thickBot="1">
      <c r="A87" s="13" t="s">
        <v>5</v>
      </c>
      <c r="B87" s="14"/>
      <c r="C87" s="14"/>
      <c r="D87" s="17"/>
      <c r="E87" s="12"/>
      <c r="F87" s="12"/>
      <c r="G87" s="12"/>
      <c r="H87" s="12"/>
      <c r="I87" s="12"/>
    </row>
    <row r="88" spans="1:9" ht="30.75" thickBot="1">
      <c r="A88" s="13" t="s">
        <v>60</v>
      </c>
      <c r="B88" s="12">
        <v>410</v>
      </c>
      <c r="C88" s="14">
        <v>610</v>
      </c>
      <c r="D88" s="17">
        <f t="shared" si="9"/>
        <v>0</v>
      </c>
      <c r="E88" s="12"/>
      <c r="F88" s="12"/>
      <c r="G88" s="12"/>
      <c r="H88" s="12"/>
      <c r="I88" s="12"/>
    </row>
    <row r="89" spans="1:9" ht="15.75" thickBot="1">
      <c r="A89" s="13" t="s">
        <v>61</v>
      </c>
      <c r="B89" s="12">
        <v>420</v>
      </c>
      <c r="C89" s="19" t="s">
        <v>88</v>
      </c>
      <c r="D89" s="17">
        <f t="shared" si="9"/>
        <v>0</v>
      </c>
      <c r="E89" s="12"/>
      <c r="F89" s="12"/>
      <c r="G89" s="12"/>
      <c r="H89" s="12"/>
      <c r="I89" s="12"/>
    </row>
    <row r="90" spans="1:9" ht="30.75" thickBot="1">
      <c r="A90" s="13" t="s">
        <v>62</v>
      </c>
      <c r="B90" s="12">
        <v>500</v>
      </c>
      <c r="C90" s="12" t="s">
        <v>35</v>
      </c>
      <c r="D90" s="17">
        <f t="shared" si="9"/>
        <v>300000</v>
      </c>
      <c r="E90" s="12"/>
      <c r="F90" s="12"/>
      <c r="G90" s="12"/>
      <c r="H90" s="17">
        <v>300000</v>
      </c>
      <c r="I90" s="12"/>
    </row>
    <row r="91" spans="1:9" ht="30.75" thickBot="1">
      <c r="A91" s="13" t="s">
        <v>63</v>
      </c>
      <c r="B91" s="12">
        <v>600</v>
      </c>
      <c r="C91" s="12" t="s">
        <v>35</v>
      </c>
      <c r="D91" s="17">
        <f t="shared" si="9"/>
        <v>300000</v>
      </c>
      <c r="E91" s="12">
        <f>-N73</f>
        <v>0</v>
      </c>
      <c r="F91" s="12"/>
      <c r="G91" s="12"/>
      <c r="H91" s="17">
        <v>300000</v>
      </c>
      <c r="I91" s="12"/>
    </row>
    <row r="94" spans="1:9">
      <c r="A94" s="55" t="s">
        <v>119</v>
      </c>
      <c r="B94" s="55"/>
      <c r="C94" s="55"/>
      <c r="D94" s="55"/>
      <c r="E94" s="55"/>
      <c r="F94" s="55"/>
      <c r="G94" s="55"/>
      <c r="H94" s="55"/>
      <c r="I94" s="55"/>
    </row>
    <row r="95" spans="1:9" ht="60.75" customHeight="1">
      <c r="A95" s="89" t="s">
        <v>120</v>
      </c>
      <c r="B95" s="89"/>
      <c r="C95" s="89"/>
      <c r="D95" s="89"/>
      <c r="E95" s="89"/>
      <c r="F95" s="89"/>
      <c r="G95" s="89"/>
      <c r="H95" s="89"/>
      <c r="I95" s="89"/>
    </row>
    <row r="96" spans="1:9" ht="121.5" customHeight="1">
      <c r="A96" s="89" t="s">
        <v>121</v>
      </c>
      <c r="B96" s="89"/>
      <c r="C96" s="89"/>
      <c r="D96" s="89"/>
      <c r="E96" s="89"/>
      <c r="F96" s="89"/>
      <c r="G96" s="89"/>
      <c r="H96" s="89"/>
      <c r="I96" s="89"/>
    </row>
    <row r="97" spans="1:9" ht="30" customHeight="1">
      <c r="A97" s="89" t="s">
        <v>122</v>
      </c>
      <c r="B97" s="90"/>
      <c r="C97" s="90"/>
      <c r="D97" s="90"/>
      <c r="E97" s="90"/>
      <c r="F97" s="90"/>
      <c r="G97" s="90"/>
      <c r="H97" s="90"/>
      <c r="I97" s="90"/>
    </row>
  </sheetData>
  <mergeCells count="26">
    <mergeCell ref="H1:I1"/>
    <mergeCell ref="B2:H2"/>
    <mergeCell ref="B3:H3"/>
    <mergeCell ref="A5:A9"/>
    <mergeCell ref="B5:B9"/>
    <mergeCell ref="C5:C9"/>
    <mergeCell ref="D5:I5"/>
    <mergeCell ref="D6:I6"/>
    <mergeCell ref="D7:D9"/>
    <mergeCell ref="E7:I7"/>
    <mergeCell ref="A97:I97"/>
    <mergeCell ref="E8:E9"/>
    <mergeCell ref="F8:F9"/>
    <mergeCell ref="G8:G9"/>
    <mergeCell ref="H8:I8"/>
    <mergeCell ref="B47:B48"/>
    <mergeCell ref="C47:C48"/>
    <mergeCell ref="D47:D48"/>
    <mergeCell ref="E47:E48"/>
    <mergeCell ref="F47:F48"/>
    <mergeCell ref="G47:G48"/>
    <mergeCell ref="H47:H48"/>
    <mergeCell ref="I47:I48"/>
    <mergeCell ref="A94:I94"/>
    <mergeCell ref="A95:I95"/>
    <mergeCell ref="A96:I96"/>
  </mergeCells>
  <hyperlinks>
    <hyperlink ref="A48" location="P585" display="P585"/>
  </hyperlinks>
  <pageMargins left="0.70866141732283472" right="0.70866141732283472" top="0.74803149606299213" bottom="0.74803149606299213" header="0.31496062992125984" footer="0.31496062992125984"/>
  <pageSetup paperSize="9" scale="66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opLeftCell="B16" workbookViewId="0">
      <selection activeCell="J15" sqref="J15:L15"/>
    </sheetView>
  </sheetViews>
  <sheetFormatPr defaultRowHeight="15"/>
  <cols>
    <col min="1" max="1" width="36.5703125" customWidth="1"/>
    <col min="3" max="3" width="12" customWidth="1"/>
    <col min="4" max="4" width="15.85546875" customWidth="1"/>
    <col min="5" max="5" width="15.7109375" customWidth="1"/>
    <col min="6" max="6" width="14.140625" customWidth="1"/>
    <col min="7" max="7" width="16.28515625" customWidth="1"/>
    <col min="8" max="8" width="14.42578125" customWidth="1"/>
    <col min="9" max="9" width="15.140625" customWidth="1"/>
    <col min="10" max="10" width="15.85546875" customWidth="1"/>
    <col min="11" max="11" width="14.42578125" customWidth="1"/>
    <col min="12" max="12" width="16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2"/>
      <c r="J1" s="2"/>
      <c r="K1" s="57" t="s">
        <v>89</v>
      </c>
      <c r="L1" s="57"/>
      <c r="M1" s="57"/>
      <c r="N1" s="57"/>
      <c r="O1" s="57"/>
    </row>
    <row r="2" spans="1:15">
      <c r="A2" s="68" t="s">
        <v>90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>
      <c r="A3" s="68" t="s">
        <v>91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>
      <c r="A4" s="68" t="s">
        <v>141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27" customHeight="1">
      <c r="A6" s="94" t="s">
        <v>2</v>
      </c>
      <c r="B6" s="94" t="s">
        <v>23</v>
      </c>
      <c r="C6" s="94" t="s">
        <v>92</v>
      </c>
      <c r="D6" s="95" t="s">
        <v>93</v>
      </c>
      <c r="E6" s="95"/>
      <c r="F6" s="95"/>
      <c r="G6" s="95"/>
      <c r="H6" s="95"/>
      <c r="I6" s="95"/>
      <c r="J6" s="95"/>
      <c r="K6" s="95"/>
      <c r="L6" s="95"/>
      <c r="M6" s="20"/>
      <c r="N6" s="20"/>
      <c r="O6" s="20"/>
    </row>
    <row r="7" spans="1:15">
      <c r="A7" s="94"/>
      <c r="B7" s="94"/>
      <c r="C7" s="94"/>
      <c r="D7" s="74" t="s">
        <v>94</v>
      </c>
      <c r="E7" s="74"/>
      <c r="F7" s="74"/>
      <c r="G7" s="74" t="s">
        <v>6</v>
      </c>
      <c r="H7" s="74"/>
      <c r="I7" s="74"/>
      <c r="J7" s="74"/>
      <c r="K7" s="74"/>
      <c r="L7" s="74"/>
      <c r="M7" s="2"/>
      <c r="N7" s="2"/>
      <c r="O7" s="2"/>
    </row>
    <row r="8" spans="1:15">
      <c r="A8" s="94"/>
      <c r="B8" s="94"/>
      <c r="C8" s="94"/>
      <c r="D8" s="74"/>
      <c r="E8" s="74"/>
      <c r="F8" s="74"/>
      <c r="G8" s="94" t="s">
        <v>95</v>
      </c>
      <c r="H8" s="94"/>
      <c r="I8" s="94"/>
      <c r="J8" s="94" t="s">
        <v>96</v>
      </c>
      <c r="K8" s="94"/>
      <c r="L8" s="94"/>
      <c r="M8" s="2"/>
      <c r="N8" s="2"/>
      <c r="O8" s="2"/>
    </row>
    <row r="9" spans="1:15">
      <c r="A9" s="94"/>
      <c r="B9" s="94"/>
      <c r="C9" s="94"/>
      <c r="D9" s="74"/>
      <c r="E9" s="74"/>
      <c r="F9" s="74"/>
      <c r="G9" s="94"/>
      <c r="H9" s="94"/>
      <c r="I9" s="94"/>
      <c r="J9" s="94"/>
      <c r="K9" s="94"/>
      <c r="L9" s="94"/>
      <c r="M9" s="2"/>
      <c r="N9" s="2"/>
      <c r="O9" s="2"/>
    </row>
    <row r="10" spans="1:15" ht="87.75" customHeight="1">
      <c r="A10" s="94"/>
      <c r="B10" s="94"/>
      <c r="C10" s="94"/>
      <c r="D10" s="74"/>
      <c r="E10" s="74"/>
      <c r="F10" s="74"/>
      <c r="G10" s="94"/>
      <c r="H10" s="94"/>
      <c r="I10" s="94"/>
      <c r="J10" s="94"/>
      <c r="K10" s="94"/>
      <c r="L10" s="94"/>
      <c r="M10" s="2"/>
      <c r="N10" s="2"/>
      <c r="O10" s="2"/>
    </row>
    <row r="11" spans="1:15" ht="63" customHeight="1">
      <c r="A11" s="94"/>
      <c r="B11" s="94"/>
      <c r="C11" s="94"/>
      <c r="D11" s="42" t="s">
        <v>134</v>
      </c>
      <c r="E11" s="42" t="s">
        <v>136</v>
      </c>
      <c r="F11" s="42" t="s">
        <v>135</v>
      </c>
      <c r="G11" s="42" t="s">
        <v>134</v>
      </c>
      <c r="H11" s="42" t="s">
        <v>137</v>
      </c>
      <c r="I11" s="42" t="s">
        <v>138</v>
      </c>
      <c r="J11" s="42" t="s">
        <v>134</v>
      </c>
      <c r="K11" s="42" t="s">
        <v>139</v>
      </c>
      <c r="L11" s="42" t="s">
        <v>140</v>
      </c>
      <c r="M11" s="2"/>
      <c r="N11" s="2"/>
      <c r="O11" s="2"/>
    </row>
    <row r="12" spans="1:1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21"/>
      <c r="N12" s="21"/>
      <c r="O12" s="21"/>
    </row>
    <row r="13" spans="1:15" ht="30">
      <c r="A13" s="9" t="s">
        <v>97</v>
      </c>
      <c r="B13" s="22" t="s">
        <v>98</v>
      </c>
      <c r="C13" s="3" t="s">
        <v>64</v>
      </c>
      <c r="D13" s="10">
        <f>G13+J13</f>
        <v>12589040</v>
      </c>
      <c r="E13" s="10">
        <f>H13+K13</f>
        <v>12589040</v>
      </c>
      <c r="F13" s="10">
        <f>I13+L13</f>
        <v>12589040</v>
      </c>
      <c r="G13" s="10">
        <v>0</v>
      </c>
      <c r="H13" s="10">
        <v>0</v>
      </c>
      <c r="I13" s="10">
        <v>0</v>
      </c>
      <c r="J13" s="10">
        <v>12589040</v>
      </c>
      <c r="K13" s="10">
        <v>12589040</v>
      </c>
      <c r="L13" s="10">
        <v>12589040</v>
      </c>
      <c r="M13" s="21"/>
      <c r="N13" s="21"/>
      <c r="O13" s="21"/>
    </row>
    <row r="14" spans="1:15" ht="45">
      <c r="A14" s="9" t="s">
        <v>99</v>
      </c>
      <c r="B14" s="22" t="s">
        <v>100</v>
      </c>
      <c r="C14" s="4"/>
      <c r="D14" s="10"/>
      <c r="E14" s="10"/>
      <c r="F14" s="10"/>
      <c r="G14" s="10"/>
      <c r="H14" s="10"/>
      <c r="I14" s="10"/>
      <c r="J14" s="10"/>
      <c r="K14" s="10"/>
      <c r="L14" s="10"/>
      <c r="M14" s="21"/>
      <c r="N14" s="21"/>
      <c r="O14" s="21"/>
    </row>
    <row r="15" spans="1:15" ht="30">
      <c r="A15" s="9" t="s">
        <v>101</v>
      </c>
      <c r="B15" s="22" t="s">
        <v>102</v>
      </c>
      <c r="C15" s="4"/>
      <c r="D15" s="10">
        <f>G15+J15</f>
        <v>12589040</v>
      </c>
      <c r="E15" s="10">
        <f>H15+K15</f>
        <v>12589040</v>
      </c>
      <c r="F15" s="10">
        <f>I15+L15</f>
        <v>12589040</v>
      </c>
      <c r="G15" s="10"/>
      <c r="H15" s="10">
        <v>0</v>
      </c>
      <c r="I15" s="10">
        <v>0</v>
      </c>
      <c r="J15" s="10">
        <v>12589040</v>
      </c>
      <c r="K15" s="10">
        <v>12589040</v>
      </c>
      <c r="L15" s="10">
        <v>12589040</v>
      </c>
      <c r="M15" s="21"/>
      <c r="N15" s="21"/>
      <c r="O15" s="21"/>
    </row>
    <row r="16" spans="1:15">
      <c r="A16" s="2"/>
      <c r="B16" s="23"/>
      <c r="C16" s="2"/>
      <c r="D16" s="24"/>
      <c r="E16" s="24"/>
      <c r="F16" s="24"/>
      <c r="G16" s="24"/>
      <c r="H16" s="24"/>
      <c r="I16" s="24"/>
      <c r="J16" s="24"/>
      <c r="K16" s="24"/>
      <c r="L16" s="24"/>
      <c r="M16" s="21"/>
      <c r="N16" s="21"/>
      <c r="O16" s="21"/>
    </row>
    <row r="17" spans="1:12">
      <c r="A17" s="90" t="s">
        <v>123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</row>
    <row r="18" spans="1:12" ht="357.75" customHeight="1">
      <c r="A18" s="89" t="s">
        <v>124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</row>
  </sheetData>
  <mergeCells count="15">
    <mergeCell ref="A17:L17"/>
    <mergeCell ref="A18:L18"/>
    <mergeCell ref="G7:L7"/>
    <mergeCell ref="G8:I10"/>
    <mergeCell ref="J8:L10"/>
    <mergeCell ref="A6:A11"/>
    <mergeCell ref="B6:B11"/>
    <mergeCell ref="C6:C11"/>
    <mergeCell ref="D6:L6"/>
    <mergeCell ref="D7:F10"/>
    <mergeCell ref="K1:L1"/>
    <mergeCell ref="M1:O1"/>
    <mergeCell ref="A2:O2"/>
    <mergeCell ref="A3:O3"/>
    <mergeCell ref="A4:O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workbookViewId="0">
      <selection activeCell="B25" sqref="B25"/>
    </sheetView>
  </sheetViews>
  <sheetFormatPr defaultRowHeight="15"/>
  <cols>
    <col min="1" max="1" width="53.7109375" customWidth="1"/>
    <col min="2" max="2" width="16.42578125" customWidth="1"/>
    <col min="3" max="3" width="23" customWidth="1"/>
  </cols>
  <sheetData>
    <row r="1" spans="1:3">
      <c r="A1" s="2"/>
      <c r="B1" s="2"/>
      <c r="C1" s="1" t="s">
        <v>111</v>
      </c>
    </row>
    <row r="2" spans="1:3">
      <c r="A2" s="96" t="s">
        <v>103</v>
      </c>
      <c r="B2" s="96"/>
      <c r="C2" s="96"/>
    </row>
    <row r="3" spans="1:3">
      <c r="A3" s="2"/>
      <c r="B3" s="25"/>
      <c r="C3" s="25"/>
    </row>
    <row r="4" spans="1:3">
      <c r="A4" s="4" t="s">
        <v>2</v>
      </c>
      <c r="B4" s="4" t="s">
        <v>23</v>
      </c>
      <c r="C4" s="4" t="s">
        <v>110</v>
      </c>
    </row>
    <row r="5" spans="1:3">
      <c r="A5" s="3">
        <v>1</v>
      </c>
      <c r="B5" s="3">
        <v>2</v>
      </c>
      <c r="C5" s="3">
        <v>3</v>
      </c>
    </row>
    <row r="6" spans="1:3">
      <c r="A6" s="4" t="s">
        <v>104</v>
      </c>
      <c r="B6" s="11" t="s">
        <v>105</v>
      </c>
      <c r="C6" s="3"/>
    </row>
    <row r="7" spans="1:3" ht="73.5" customHeight="1">
      <c r="A7" s="9" t="s">
        <v>106</v>
      </c>
      <c r="B7" s="11" t="s">
        <v>107</v>
      </c>
      <c r="C7" s="3"/>
    </row>
    <row r="8" spans="1:3" ht="32.25" customHeight="1">
      <c r="A8" s="9" t="s">
        <v>108</v>
      </c>
      <c r="B8" s="11" t="s">
        <v>109</v>
      </c>
      <c r="C8" s="3"/>
    </row>
    <row r="9" spans="1:3">
      <c r="A9" s="2"/>
      <c r="B9" s="23"/>
      <c r="C9" s="2"/>
    </row>
    <row r="13" spans="1:3">
      <c r="A13" s="32" t="s">
        <v>173</v>
      </c>
      <c r="B13" s="33"/>
      <c r="C13" s="34" t="s">
        <v>174</v>
      </c>
    </row>
    <row r="14" spans="1:3">
      <c r="A14" s="32" t="s">
        <v>126</v>
      </c>
      <c r="B14" s="32" t="s">
        <v>125</v>
      </c>
      <c r="C14" s="32" t="s">
        <v>127</v>
      </c>
    </row>
    <row r="15" spans="1:3">
      <c r="A15" s="32"/>
    </row>
    <row r="16" spans="1:3">
      <c r="A16" s="32"/>
    </row>
    <row r="17" spans="1:3">
      <c r="A17" s="32" t="s">
        <v>130</v>
      </c>
      <c r="B17" s="33"/>
      <c r="C17" s="34" t="s">
        <v>175</v>
      </c>
    </row>
    <row r="18" spans="1:3">
      <c r="A18" s="32"/>
      <c r="B18" s="32" t="s">
        <v>125</v>
      </c>
      <c r="C18" s="32" t="s">
        <v>127</v>
      </c>
    </row>
    <row r="19" spans="1:3">
      <c r="A19" s="32"/>
    </row>
    <row r="20" spans="1:3">
      <c r="A20" s="32"/>
    </row>
    <row r="21" spans="1:3">
      <c r="A21" s="32" t="s">
        <v>128</v>
      </c>
      <c r="B21" s="33"/>
      <c r="C21" s="34" t="s">
        <v>175</v>
      </c>
    </row>
    <row r="22" spans="1:3">
      <c r="A22" s="32" t="s">
        <v>131</v>
      </c>
      <c r="B22" s="32" t="s">
        <v>125</v>
      </c>
      <c r="C22" s="32" t="s">
        <v>127</v>
      </c>
    </row>
    <row r="24" spans="1:3">
      <c r="A24" s="3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текстовая часть для АУ</vt:lpstr>
      <vt:lpstr>таблица 1</vt:lpstr>
      <vt:lpstr>таблица 2</vt:lpstr>
      <vt:lpstr>таблица 2 (2)</vt:lpstr>
      <vt:lpstr>таблица 2 (3)</vt:lpstr>
      <vt:lpstr>таблица 2.1</vt:lpstr>
      <vt:lpstr>таблица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2019-03-06T09:31:27Z</dcterms:modified>
</cp:coreProperties>
</file>